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есячные отчеты\Отчеты за 2024г\Отчет на 01.07.24\"/>
    </mc:Choice>
  </mc:AlternateContent>
  <bookViews>
    <workbookView xWindow="-120" yWindow="-120" windowWidth="29040" windowHeight="15840"/>
  </bookViews>
  <sheets>
    <sheet name="Лист1" sheetId="1" r:id="rId1"/>
    <sheet name="Лист3" sheetId="3" r:id="rId2"/>
  </sheets>
  <definedNames>
    <definedName name="_xlnm._FilterDatabase" localSheetId="0" hidden="1">Лист1!$A$73:$H$125</definedName>
    <definedName name="_xlnm.Print_Titles" localSheetId="0">Лист1!$6:$7</definedName>
    <definedName name="_xlnm.Print_Area" localSheetId="0">Лист1!$A$1:$H$125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1" l="1"/>
  <c r="H76" i="1"/>
  <c r="C104" i="1"/>
  <c r="H79" i="1"/>
  <c r="H38" i="1"/>
  <c r="H37" i="1" s="1"/>
  <c r="H34" i="1"/>
  <c r="F34" i="1" s="1"/>
  <c r="H11" i="1"/>
  <c r="F11" i="1" s="1"/>
  <c r="E11" i="1"/>
  <c r="C11" i="1" s="1"/>
  <c r="H17" i="1"/>
  <c r="F17" i="1" s="1"/>
  <c r="G100" i="1"/>
  <c r="H100" i="1"/>
  <c r="G67" i="1"/>
  <c r="G66" i="1" s="1"/>
  <c r="G79" i="1"/>
  <c r="G111" i="1"/>
  <c r="G115" i="1"/>
  <c r="G109" i="1"/>
  <c r="H31" i="1"/>
  <c r="F31" i="1" s="1"/>
  <c r="E31" i="1"/>
  <c r="C31" i="1" s="1"/>
  <c r="E34" i="1"/>
  <c r="C34" i="1" s="1"/>
  <c r="J28" i="1"/>
  <c r="J12" i="1"/>
  <c r="J13" i="1"/>
  <c r="J14" i="1"/>
  <c r="J15" i="1"/>
  <c r="E17" i="1"/>
  <c r="E16" i="1" s="1"/>
  <c r="J18" i="1"/>
  <c r="J19" i="1"/>
  <c r="J20" i="1"/>
  <c r="J21" i="1"/>
  <c r="J24" i="1"/>
  <c r="J25" i="1"/>
  <c r="H27" i="1"/>
  <c r="E27" i="1"/>
  <c r="J29" i="1"/>
  <c r="J32" i="1"/>
  <c r="J33" i="1"/>
  <c r="J35" i="1"/>
  <c r="J36" i="1"/>
  <c r="E38" i="1"/>
  <c r="C38" i="1" s="1"/>
  <c r="J39" i="1"/>
  <c r="J43" i="1"/>
  <c r="J44" i="1"/>
  <c r="J46" i="1"/>
  <c r="J48" i="1"/>
  <c r="J49" i="1"/>
  <c r="J54" i="1"/>
  <c r="J58" i="1"/>
  <c r="J59" i="1"/>
  <c r="J61" i="1"/>
  <c r="J64" i="1"/>
  <c r="J65" i="1"/>
  <c r="J68" i="1"/>
  <c r="J69" i="1"/>
  <c r="J71" i="1"/>
  <c r="J72" i="1"/>
  <c r="D87" i="1"/>
  <c r="D86" i="1" s="1"/>
  <c r="G103" i="1"/>
  <c r="E103" i="1"/>
  <c r="D103" i="1"/>
  <c r="F104" i="1"/>
  <c r="E76" i="1"/>
  <c r="D76" i="1"/>
  <c r="C77" i="1"/>
  <c r="H103" i="1"/>
  <c r="H102" i="1" s="1"/>
  <c r="H23" i="1"/>
  <c r="H42" i="1"/>
  <c r="F42" i="1" s="1"/>
  <c r="E42" i="1"/>
  <c r="C42" i="1" s="1"/>
  <c r="H45" i="1"/>
  <c r="F45" i="1" s="1"/>
  <c r="H47" i="1"/>
  <c r="E47" i="1"/>
  <c r="H52" i="1"/>
  <c r="E52" i="1"/>
  <c r="C52" i="1" s="1"/>
  <c r="H57" i="1"/>
  <c r="E57" i="1"/>
  <c r="H60" i="1"/>
  <c r="H63" i="1"/>
  <c r="H62" i="1" s="1"/>
  <c r="E63" i="1"/>
  <c r="E62" i="1" s="1"/>
  <c r="C62" i="1" s="1"/>
  <c r="H67" i="1"/>
  <c r="F67" i="1" s="1"/>
  <c r="E67" i="1"/>
  <c r="C67" i="1" s="1"/>
  <c r="H70" i="1"/>
  <c r="E70" i="1"/>
  <c r="C70" i="1" s="1"/>
  <c r="E23" i="1"/>
  <c r="J23" i="1" s="1"/>
  <c r="E45" i="1"/>
  <c r="C45" i="1" s="1"/>
  <c r="E60" i="1"/>
  <c r="C60" i="1" s="1"/>
  <c r="E79" i="1"/>
  <c r="E82" i="1"/>
  <c r="E84" i="1"/>
  <c r="E87" i="1"/>
  <c r="E86" i="1" s="1"/>
  <c r="C86" i="1" s="1"/>
  <c r="E93" i="1"/>
  <c r="E98" i="1"/>
  <c r="E100" i="1"/>
  <c r="D100" i="1"/>
  <c r="E106" i="1"/>
  <c r="E109" i="1"/>
  <c r="E111" i="1"/>
  <c r="E115" i="1"/>
  <c r="D115" i="1"/>
  <c r="E117" i="1"/>
  <c r="E119" i="1"/>
  <c r="E113" i="1"/>
  <c r="E122" i="1"/>
  <c r="E124" i="1"/>
  <c r="F72" i="1"/>
  <c r="C72" i="1"/>
  <c r="F69" i="1"/>
  <c r="C69" i="1"/>
  <c r="F65" i="1"/>
  <c r="C65" i="1"/>
  <c r="F59" i="1"/>
  <c r="C59" i="1"/>
  <c r="F54" i="1"/>
  <c r="C54" i="1"/>
  <c r="C49" i="1"/>
  <c r="F49" i="1"/>
  <c r="F25" i="1"/>
  <c r="C25" i="1"/>
  <c r="F29" i="1"/>
  <c r="C29" i="1"/>
  <c r="F39" i="1"/>
  <c r="F44" i="1"/>
  <c r="C44" i="1"/>
  <c r="C39" i="1"/>
  <c r="D79" i="1"/>
  <c r="D111" i="1"/>
  <c r="D117" i="1"/>
  <c r="D119" i="1"/>
  <c r="D113" i="1"/>
  <c r="D122" i="1"/>
  <c r="D121" i="1" s="1"/>
  <c r="D124" i="1"/>
  <c r="D82" i="1"/>
  <c r="D84" i="1"/>
  <c r="D93" i="1"/>
  <c r="C93" i="1" s="1"/>
  <c r="D98" i="1"/>
  <c r="D106" i="1"/>
  <c r="D109" i="1"/>
  <c r="H82" i="1"/>
  <c r="H84" i="1"/>
  <c r="H87" i="1"/>
  <c r="H86" i="1"/>
  <c r="H93" i="1"/>
  <c r="H92" i="1" s="1"/>
  <c r="H98" i="1"/>
  <c r="H109" i="1"/>
  <c r="F109" i="1" s="1"/>
  <c r="H111" i="1"/>
  <c r="H115" i="1"/>
  <c r="H117" i="1"/>
  <c r="H119" i="1"/>
  <c r="H113" i="1"/>
  <c r="H122" i="1"/>
  <c r="H121" i="1" s="1"/>
  <c r="G122" i="1"/>
  <c r="G121" i="1" s="1"/>
  <c r="H124" i="1"/>
  <c r="G82" i="1"/>
  <c r="G84" i="1"/>
  <c r="G87" i="1"/>
  <c r="G86" i="1" s="1"/>
  <c r="G93" i="1"/>
  <c r="F93" i="1"/>
  <c r="G98" i="1"/>
  <c r="G106" i="1"/>
  <c r="G102" i="1" s="1"/>
  <c r="G117" i="1"/>
  <c r="G119" i="1"/>
  <c r="G113" i="1"/>
  <c r="G124" i="1"/>
  <c r="F114" i="1"/>
  <c r="C114" i="1"/>
  <c r="C12" i="1"/>
  <c r="F12" i="1"/>
  <c r="C13" i="1"/>
  <c r="F13" i="1"/>
  <c r="C14" i="1"/>
  <c r="F14" i="1"/>
  <c r="C15" i="1"/>
  <c r="F15" i="1"/>
  <c r="C18" i="1"/>
  <c r="F18" i="1"/>
  <c r="C19" i="1"/>
  <c r="F19" i="1"/>
  <c r="C20" i="1"/>
  <c r="F20" i="1"/>
  <c r="C21" i="1"/>
  <c r="F21" i="1"/>
  <c r="C24" i="1"/>
  <c r="F24" i="1"/>
  <c r="C28" i="1"/>
  <c r="F28" i="1"/>
  <c r="C32" i="1"/>
  <c r="F32" i="1"/>
  <c r="C33" i="1"/>
  <c r="F33" i="1"/>
  <c r="C35" i="1"/>
  <c r="F35" i="1"/>
  <c r="C36" i="1"/>
  <c r="F36" i="1"/>
  <c r="C43" i="1"/>
  <c r="F43" i="1"/>
  <c r="C46" i="1"/>
  <c r="F46" i="1"/>
  <c r="C48" i="1"/>
  <c r="F48" i="1"/>
  <c r="C53" i="1"/>
  <c r="F53" i="1"/>
  <c r="C58" i="1"/>
  <c r="F58" i="1"/>
  <c r="C61" i="1"/>
  <c r="F61" i="1"/>
  <c r="C64" i="1"/>
  <c r="F64" i="1"/>
  <c r="C68" i="1"/>
  <c r="F68" i="1"/>
  <c r="C71" i="1"/>
  <c r="F71" i="1"/>
  <c r="C78" i="1"/>
  <c r="F78" i="1"/>
  <c r="C80" i="1"/>
  <c r="C83" i="1"/>
  <c r="F83" i="1"/>
  <c r="C85" i="1"/>
  <c r="F85" i="1"/>
  <c r="C88" i="1"/>
  <c r="F88" i="1"/>
  <c r="C89" i="1"/>
  <c r="F89" i="1"/>
  <c r="C90" i="1"/>
  <c r="F90" i="1"/>
  <c r="C91" i="1"/>
  <c r="F91" i="1"/>
  <c r="C94" i="1"/>
  <c r="F94" i="1"/>
  <c r="C95" i="1"/>
  <c r="F95" i="1"/>
  <c r="C96" i="1"/>
  <c r="F96" i="1"/>
  <c r="C97" i="1"/>
  <c r="F97" i="1"/>
  <c r="C99" i="1"/>
  <c r="C101" i="1"/>
  <c r="F101" i="1"/>
  <c r="C105" i="1"/>
  <c r="F105" i="1"/>
  <c r="C107" i="1"/>
  <c r="F107" i="1"/>
  <c r="C110" i="1"/>
  <c r="F110" i="1"/>
  <c r="C112" i="1"/>
  <c r="C116" i="1"/>
  <c r="C118" i="1"/>
  <c r="F118" i="1"/>
  <c r="C120" i="1"/>
  <c r="C123" i="1"/>
  <c r="C125" i="1"/>
  <c r="F125" i="1"/>
  <c r="E37" i="1"/>
  <c r="C37" i="1" s="1"/>
  <c r="F70" i="1"/>
  <c r="D92" i="1"/>
  <c r="G92" i="1"/>
  <c r="E92" i="1"/>
  <c r="H66" i="1"/>
  <c r="J66" i="1" s="1"/>
  <c r="C27" i="1"/>
  <c r="E66" i="1"/>
  <c r="C66" i="1" s="1"/>
  <c r="F82" i="1"/>
  <c r="F23" i="1"/>
  <c r="H22" i="1"/>
  <c r="F22" i="1" s="1"/>
  <c r="H16" i="1"/>
  <c r="F16" i="1" s="1"/>
  <c r="F124" i="1" l="1"/>
  <c r="E41" i="1"/>
  <c r="C41" i="1" s="1"/>
  <c r="C76" i="1"/>
  <c r="J27" i="1"/>
  <c r="F117" i="1"/>
  <c r="C106" i="1"/>
  <c r="D75" i="1"/>
  <c r="E102" i="1"/>
  <c r="C100" i="1"/>
  <c r="C84" i="1"/>
  <c r="J52" i="1"/>
  <c r="C103" i="1"/>
  <c r="F100" i="1"/>
  <c r="F113" i="1"/>
  <c r="F92" i="1"/>
  <c r="C47" i="1"/>
  <c r="C115" i="1"/>
  <c r="F63" i="1"/>
  <c r="F38" i="1"/>
  <c r="F121" i="1"/>
  <c r="J60" i="1"/>
  <c r="J63" i="1"/>
  <c r="C92" i="1"/>
  <c r="C124" i="1"/>
  <c r="C98" i="1"/>
  <c r="J45" i="1"/>
  <c r="E56" i="1"/>
  <c r="C56" i="1" s="1"/>
  <c r="J16" i="1"/>
  <c r="F87" i="1"/>
  <c r="E22" i="1"/>
  <c r="C22" i="1" s="1"/>
  <c r="F84" i="1"/>
  <c r="C117" i="1"/>
  <c r="G81" i="1"/>
  <c r="J57" i="1"/>
  <c r="F86" i="1"/>
  <c r="C109" i="1"/>
  <c r="C122" i="1"/>
  <c r="H56" i="1"/>
  <c r="J47" i="1"/>
  <c r="E30" i="1"/>
  <c r="C30" i="1" s="1"/>
  <c r="J31" i="1"/>
  <c r="F47" i="1"/>
  <c r="F98" i="1"/>
  <c r="D81" i="1"/>
  <c r="C113" i="1"/>
  <c r="C87" i="1"/>
  <c r="C23" i="1"/>
  <c r="J70" i="1"/>
  <c r="J67" i="1"/>
  <c r="F60" i="1"/>
  <c r="C17" i="1"/>
  <c r="E10" i="1"/>
  <c r="C10" i="1" s="1"/>
  <c r="E75" i="1"/>
  <c r="F119" i="1"/>
  <c r="F37" i="1"/>
  <c r="J37" i="1"/>
  <c r="J38" i="1"/>
  <c r="H75" i="1"/>
  <c r="J34" i="1"/>
  <c r="H30" i="1"/>
  <c r="F30" i="1" s="1"/>
  <c r="F27" i="1"/>
  <c r="G108" i="1"/>
  <c r="F115" i="1"/>
  <c r="F111" i="1"/>
  <c r="F79" i="1"/>
  <c r="G75" i="1"/>
  <c r="F52" i="1"/>
  <c r="H51" i="1"/>
  <c r="F51" i="1" s="1"/>
  <c r="H10" i="1"/>
  <c r="F10" i="1" s="1"/>
  <c r="E121" i="1"/>
  <c r="C121" i="1" s="1"/>
  <c r="C119" i="1"/>
  <c r="E108" i="1"/>
  <c r="C111" i="1"/>
  <c r="C79" i="1"/>
  <c r="J11" i="1"/>
  <c r="F102" i="1"/>
  <c r="J62" i="1"/>
  <c r="H55" i="1"/>
  <c r="F56" i="1"/>
  <c r="C16" i="1"/>
  <c r="E81" i="1"/>
  <c r="H81" i="1"/>
  <c r="F81" i="1" s="1"/>
  <c r="D102" i="1"/>
  <c r="J42" i="1"/>
  <c r="E51" i="1"/>
  <c r="F76" i="1"/>
  <c r="F103" i="1"/>
  <c r="F106" i="1"/>
  <c r="C63" i="1"/>
  <c r="C57" i="1"/>
  <c r="F122" i="1"/>
  <c r="D108" i="1"/>
  <c r="J17" i="1"/>
  <c r="H41" i="1"/>
  <c r="F57" i="1"/>
  <c r="J22" i="1"/>
  <c r="H108" i="1"/>
  <c r="F62" i="1"/>
  <c r="F66" i="1"/>
  <c r="C82" i="1"/>
  <c r="C102" i="1" l="1"/>
  <c r="E40" i="1"/>
  <c r="C40" i="1" s="1"/>
  <c r="C75" i="1"/>
  <c r="J56" i="1"/>
  <c r="E55" i="1"/>
  <c r="C55" i="1" s="1"/>
  <c r="H26" i="1"/>
  <c r="F26" i="1" s="1"/>
  <c r="E26" i="1"/>
  <c r="C26" i="1" s="1"/>
  <c r="C81" i="1"/>
  <c r="F108" i="1"/>
  <c r="F75" i="1"/>
  <c r="G74" i="1"/>
  <c r="G73" i="1" s="1"/>
  <c r="G8" i="1" s="1"/>
  <c r="J30" i="1"/>
  <c r="J51" i="1"/>
  <c r="H50" i="1"/>
  <c r="F50" i="1" s="1"/>
  <c r="J10" i="1"/>
  <c r="D74" i="1"/>
  <c r="D73" i="1" s="1"/>
  <c r="D8" i="1" s="1"/>
  <c r="C108" i="1"/>
  <c r="H74" i="1"/>
  <c r="C51" i="1"/>
  <c r="E50" i="1"/>
  <c r="H40" i="1"/>
  <c r="J41" i="1"/>
  <c r="F41" i="1"/>
  <c r="E74" i="1"/>
  <c r="F55" i="1"/>
  <c r="J55" i="1"/>
  <c r="J26" i="1" l="1"/>
  <c r="J50" i="1"/>
  <c r="F40" i="1"/>
  <c r="J40" i="1"/>
  <c r="H9" i="1"/>
  <c r="C50" i="1"/>
  <c r="E9" i="1"/>
  <c r="C74" i="1"/>
  <c r="E73" i="1"/>
  <c r="C73" i="1" s="1"/>
  <c r="H73" i="1"/>
  <c r="F74" i="1"/>
  <c r="F73" i="1" l="1"/>
  <c r="J73" i="1"/>
  <c r="E8" i="1"/>
  <c r="C8" i="1" s="1"/>
  <c r="C9" i="1"/>
  <c r="H8" i="1"/>
  <c r="F8" i="1" s="1"/>
  <c r="J9" i="1"/>
  <c r="F9" i="1"/>
</calcChain>
</file>

<file path=xl/sharedStrings.xml><?xml version="1.0" encoding="utf-8"?>
<sst xmlns="http://schemas.openxmlformats.org/spreadsheetml/2006/main" count="270" uniqueCount="265">
  <si>
    <t>Налог на доходы физических лиц</t>
  </si>
  <si>
    <t>000  1  01  02000  01  0000  110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</si>
  <si>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</si>
  <si>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</si>
  <si>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</si>
  <si>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</si>
  <si>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</si>
  <si>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000  1  01  02040  01  0000  110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</si>
  <si>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</si>
  <si>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</si>
  <si>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</si>
  <si>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</si>
  <si>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</si>
  <si>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</si>
  <si>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</si>
  <si>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</si>
  <si>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</si>
  <si>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</si>
  <si>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</si>
  <si>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</si>
  <si>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НАЛОГИ НА СОВОКУПНЫЙ ДОХОД</t>
  </si>
  <si>
    <t>000  1  05  00000  00  0000  000</t>
  </si>
  <si>
    <t>Единый сельскохозяйственный налог</t>
  </si>
  <si>
    <t>000  1  05  03000  01  0000  110</t>
  </si>
  <si>
    <t>000  1  05  03010  01  0000  110</t>
  </si>
  <si>
    <t>НАЛОГИ НА ИМУЩЕСТВО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</si>
  <si>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</si>
  <si>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</si>
  <si>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</si>
  <si>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</si>
  <si>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</si>
  <si>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</si>
  <si>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</si>
  <si>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ГОСУДАРСТВЕННАЯ ПОШЛИНА</t>
  </si>
  <si>
    <t>000  1  08  00000  00  0000  000</t>
  </si>
  <si>
    <t>село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</si>
  <si>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</si>
  <si>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000  1  06  01030  13  0000  110</t>
  </si>
  <si>
    <t>пгт</t>
  </si>
  <si>
    <t>Земельный налог с организаций</t>
  </si>
  <si>
    <t>000  1  06  06033  10  0000  110</t>
  </si>
  <si>
    <t>000  1  06  06033  13  0000  110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</si>
  <si>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</si>
  <si>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</si>
  <si>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000  1  06  06040  00  0000  110</t>
  </si>
  <si>
    <t>Земельный налог с физических лиц</t>
  </si>
  <si>
    <t>000  1  06  06043  10  0000  110</t>
  </si>
  <si>
    <t>000  1  06  06043  13  0000  110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</si>
  <si>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</si>
  <si>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</si>
  <si>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Наименование показателя</t>
  </si>
  <si>
    <t>Код дохода по КД</t>
  </si>
  <si>
    <t>Утверждено бюджеты городских и сельских поселений</t>
  </si>
  <si>
    <t>Исполнено по бюджетам городских и сельских поселений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</si>
  <si>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</si>
  <si>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</si>
  <si>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</si>
  <si>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</si>
  <si>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</si>
  <si>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</si>
  <si>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ДОХОДЫ ОТ ИСПОЛЬЗОВАНИЯ ИМУЩЕСТВА, НАХОДЯЩЕГОСЯ В ГОСУДАРСТВЕННОЙ И МУНИЦИПАЛЬНОЙ СОБСТВЕННОСТИ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</si>
  <si>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</si>
  <si>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</si>
  <si>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</si>
  <si>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</si>
  <si>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</si>
  <si>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</si>
  <si>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</si>
  <si>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</si>
  <si>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</si>
  <si>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</si>
  <si>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000  1  11  05025  10  0000  120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</si>
  <si>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</si>
  <si>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</si>
  <si>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</si>
  <si>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</si>
  <si>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</si>
  <si>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</si>
  <si>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</si>
  <si>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</si>
  <si>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</si>
  <si>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</si>
  <si>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</si>
  <si>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</si>
  <si>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ПРОДАЖИ МАТЕРИАЛЬНЫХ И НЕМАТЕРИАЛЬНЫХ АКТИВОВ</t>
  </si>
  <si>
    <t>000  1  14  00000  00  0000  000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</si>
  <si>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</si>
  <si>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</si>
  <si>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</si>
  <si>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</si>
  <si>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</si>
  <si>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000  1  14  06013  10  0000  430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</si>
  <si>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</si>
  <si>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000  1  14  06020  00  0000  430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</si>
  <si>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</si>
  <si>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000  1  14  06025  10  0000  430</t>
  </si>
  <si>
    <t>ШТРАФЫ, САНКЦИИ, ВОЗМЕЩЕНИЕ УЩЕРБА</t>
  </si>
  <si>
    <t>000  1  16  00000  00  0000  000</t>
  </si>
  <si>
    <t>Прочие доходы от оказания платных услуг (работ)</t>
  </si>
  <si>
    <t>000  1  13  01990  00  0000  130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</si>
  <si>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</si>
  <si>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</si>
  <si>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поселений</t>
  </si>
  <si>
    <t>ПРОЧИЕ НЕНАЛОГОВЫЕ ДОХОДЫ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</si>
  <si>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</si>
  <si>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</si>
  <si>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</si>
  <si>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</si>
  <si>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</si>
  <si>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</si>
  <si>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</si>
  <si>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поселений</t>
  </si>
  <si>
    <t>000  1  17  05050  10  0000  180</t>
  </si>
  <si>
    <t>БЕЗВОЗМЕЗДНЫЕ ПОСТУПЛЕНИЯ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</si>
  <si>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</si>
  <si>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</si>
  <si>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</si>
  <si>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</si>
  <si>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</si>
  <si>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</si>
  <si>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Субсидии бюджетам бюджетной системы  Российской Федерации (межбюджетные субсидии)</t>
  </si>
  <si>
    <t>Субсидии бюджетам на софинансирование капитальных вложений в объекты государственной (муниципальной) собственности</t>
  </si>
  <si>
    <t>000  2  02  02077  00  0000  151</t>
  </si>
  <si>
    <t>Субсидии бюджетам поселений на софинансирование капитальных вложений в объекты муниципальной собственности</t>
  </si>
  <si>
    <t>000  2  02  02077  10  0000  151</t>
  </si>
  <si>
    <t xml:space="preserve">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</si>
  <si>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000  2  02  02079  00  0000  151</t>
  </si>
  <si>
    <t xml:space="preserve"> Субсидии бюджетам поселений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</si>
  <si>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000  2  02  02079  10  0000  151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</si>
  <si>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</si>
  <si>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000  2  02  02088  00  0000  151</t>
  </si>
  <si>
    <t>Субсидии бюджетам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</si>
  <si>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000  2  02  02088  10  0000  151</t>
  </si>
  <si>
    <t>Субсидии бюджетам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</si>
  <si>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000  2  02  02088  10  0001  151</t>
  </si>
  <si>
    <t>Субсидии бюджетам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</si>
  <si>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000  2  02  02088  10  0002  151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</si>
  <si>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</si>
  <si>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000  2  02  02088  10  0004  151</t>
  </si>
  <si>
    <t>Субсидии бюджетам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</si>
  <si>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000  2  02  02088  10  0005  151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</si>
  <si>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</si>
  <si>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000  2  02  02089  00  0000  151</t>
  </si>
  <si>
    <t>Субсидии бюджетам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 бюджетов</t>
  </si>
  <si>
    <t>000  2  02  02089  10  0000  151</t>
  </si>
  <si>
    <t>Субсидии бюджетам поселений на обеспечение мероприятий по капитальному ремонту многоквартирных домов за счет средств бюджетов</t>
  </si>
  <si>
    <t>000  2  02  02089  10  0001  151</t>
  </si>
  <si>
    <t>Субсидии бюджетам поселений на обеспечение мероприятий по переселению граждан из аварийного жилищного фонда за счет средств бюджетов</t>
  </si>
  <si>
    <t>000  2  02  02089  10  0002  151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</si>
  <si>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</si>
  <si>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000  2  02  02089  10  0004  151</t>
  </si>
  <si>
    <t>Субсидии бюджетам поселений на обеспечение мероприятий по модернизации систем коммунальной инфраструктуры за счет средств бюджетов</t>
  </si>
  <si>
    <t>000  2  02  02089  10  0005  151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</si>
  <si>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пунктов10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</si>
  <si>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</si>
  <si>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</si>
  <si>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поселений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</si>
  <si>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</si>
  <si>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отсутствуют военные комиссариаты</t>
  </si>
  <si>
    <t>Прочие субвенции</t>
  </si>
  <si>
    <t>Прочие субвенции бюджетам поселений</t>
  </si>
  <si>
    <t>Иные межбюджетные трансферты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</si>
  <si>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</si>
  <si>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000  2  02  04012  00  0000  151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</si>
  <si>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</si>
  <si>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000  2  02  04012  10  0000  151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</si>
  <si>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</si>
  <si>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</si>
  <si>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000  2  02  04059  00  0000  151</t>
  </si>
  <si>
    <t>Межбюджетные трансферты, передаваемые бюджетам поселений на поощрение достижения наилучших показателей деятельности органов местного самоуправления</t>
  </si>
  <si>
    <t>000  2  02  04059  10  0000  151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</si>
  <si>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</si>
  <si>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</si>
  <si>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ПРОЧИЕ БЕЗВОЗМЕЗДНЫЕ ПОСТУПЛЕНИЯ</t>
  </si>
  <si>
    <t>Прочие безвозмездные поступления в бюджеты поселений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</si>
  <si>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</si>
  <si>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</si>
  <si>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</si>
  <si>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</si>
  <si>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 xml:space="preserve">                  ДОХОДЫ БЮДЖЕТА</t>
  </si>
  <si>
    <t xml:space="preserve">    (Рублей)</t>
  </si>
  <si>
    <t>Утверждено консол. Бюджет</t>
  </si>
  <si>
    <t>Утверждено суммы, подлежащие исключению</t>
  </si>
  <si>
    <t>Исполнение консолидированного бюджета</t>
  </si>
  <si>
    <t>Исполнено суммы, подлежащие исключению</t>
  </si>
  <si>
    <t>1</t>
  </si>
  <si>
    <t>3</t>
  </si>
  <si>
    <t>4</t>
  </si>
  <si>
    <t>5</t>
  </si>
  <si>
    <t>8</t>
  </si>
  <si>
    <t>9</t>
  </si>
  <si>
    <t>10</t>
  </si>
  <si>
    <t>13</t>
  </si>
  <si>
    <t>МЕСЯЧНЫЙ ОТЧЕТ ОБ ИСПОЛНЕНИИ БЮДЖЕТА</t>
  </si>
  <si>
    <t>000  2  02  04025  00  0000  151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</si>
  <si>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</t>
  </si>
  <si>
    <t>Межбюджетные трансферты, передаваемые бюджетам поселений на комплектование книжных фондов библиотек муниципальных образований</t>
  </si>
  <si>
    <t>Единый сельскохозяйственный налог (за истекшие налоговые периоды)</t>
  </si>
  <si>
    <t>000  1  05  03020  01  0000  110</t>
  </si>
  <si>
    <t>Государственная пошлина за совершение нотариальных действий должностными лицами ОМСУ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</si>
  <si>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</si>
  <si>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000  1  11  05013  13  0000  120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</si>
  <si>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</si>
  <si>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000  1  11  05035  13  0000  120</t>
  </si>
  <si>
    <t>Прочие доходы от оказания платных услуг (работ) получателями средств бюджетов городских поселений</t>
  </si>
  <si>
    <t>000  1  13  01995  13  0000  130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</si>
  <si>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</si>
  <si>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000  1  14  06013  13  0000  430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</si>
  <si>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</si>
  <si>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000  1  16  90050  13  0000  140</t>
  </si>
  <si>
    <t>Невыясненные поступления, зачисляемые в бюджеты городских поселений</t>
  </si>
  <si>
    <t>000  1  17  01050  13  0000  180</t>
  </si>
  <si>
    <t>Прочие неналоговые доходы бюджетов городских поселений</t>
  </si>
  <si>
    <t>000  1  17  05050  13  0000  180</t>
  </si>
  <si>
    <t>000  2  02  04025  13  0000  151</t>
  </si>
  <si>
    <t>000  2  02  03015  13  0000  151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</si>
  <si>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</si>
  <si>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Заполнять только желтые клетки</t>
  </si>
  <si>
    <t>Просьба: формулы не сбивать!</t>
  </si>
  <si>
    <r>
      <t>000  1  06  06030  00</t>
    </r>
    <r>
      <rPr>
        <b/>
        <sz val="8"/>
        <color indexed="14"/>
        <rFont val="Arial"/>
        <family val="2"/>
        <charset val="204"/>
      </rPr>
      <t xml:space="preserve"> </t>
    </r>
    <r>
      <rPr>
        <sz val="8"/>
        <color indexed="10"/>
        <rFont val="Arial"/>
        <family val="2"/>
        <charset val="204"/>
      </rPr>
      <t xml:space="preserve"> </t>
    </r>
    <r>
      <rPr>
        <sz val="8"/>
        <color indexed="8"/>
        <rFont val="Arial"/>
        <family val="2"/>
        <charset val="204"/>
      </rPr>
      <t>0000  110</t>
    </r>
  </si>
  <si>
    <t>Дотации бюджетам сельских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</si>
  <si>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</si>
  <si>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Межбюджетные трансферты, передаваемые бюджетам сельских 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</si>
  <si>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000  1  08  04020  01  1000  110</t>
  </si>
  <si>
    <t>000  1  01  02010  01  1000  110</t>
  </si>
  <si>
    <t>Межбюджетные трансферты, передаваемые бюджетам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</si>
  <si>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</si>
  <si>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Глава сельского поселения</t>
  </si>
  <si>
    <t xml:space="preserve"> </t>
  </si>
  <si>
    <t>000  2  02  15001  10  0000  150</t>
  </si>
  <si>
    <t>000  2  02 15001  00  0000  150</t>
  </si>
  <si>
    <t>000  2  02  10000  00  0000  150</t>
  </si>
  <si>
    <t>000  2  02  15002  00  0000  150</t>
  </si>
  <si>
    <t>000  2  02  15002  10  0000  150</t>
  </si>
  <si>
    <t>000  2  02  02000  00  0000  150</t>
  </si>
  <si>
    <t>000  2  02 20216  00  0000  150</t>
  </si>
  <si>
    <t>000  2  02  20216  10  0000  150</t>
  </si>
  <si>
    <t>000  2  02  02999  00  0000  150</t>
  </si>
  <si>
    <t>000  2  02  02999  10  0000  150</t>
  </si>
  <si>
    <t>000  2  02  03000  00  0000  150</t>
  </si>
  <si>
    <t>000  2  02  35118  00  0000  150</t>
  </si>
  <si>
    <t>000  2  02 35118  10  0000  150</t>
  </si>
  <si>
    <t>000  2  02  03999  00  0000  150</t>
  </si>
  <si>
    <t>000  2  02  03999  10  0000  150</t>
  </si>
  <si>
    <t>000  2  02  04000  00  0000  150</t>
  </si>
  <si>
    <t>000  2  02  40014  00  0000  150</t>
  </si>
  <si>
    <t>000  2  02  40014  10  0000  150</t>
  </si>
  <si>
    <t>000  2  02  45160  00  0000  150</t>
  </si>
  <si>
    <t>000  2  02  45160  10  0000  150</t>
  </si>
  <si>
    <t>000  2  02  04999  00  0000  150</t>
  </si>
  <si>
    <t>000  2  02  04999  10  0000  150</t>
  </si>
  <si>
    <t>Инспектор по бух.учету</t>
  </si>
  <si>
    <t>Алексеевского   сельского поселения</t>
  </si>
  <si>
    <t>Н.А. Фомина</t>
  </si>
  <si>
    <t>Г.В. Саяпина</t>
  </si>
  <si>
    <t>000  2  02  16001  10  0000  150</t>
  </si>
  <si>
    <t>Дотации бюджетам поселений на выравнивание бюджетной обеспеченности из бюджетов муниципальных районов</t>
  </si>
  <si>
    <t>Дотации бюджетам сельских  поселений на выравнивание бюджетной обеспеченности из бюджета субъектов РФ</t>
  </si>
  <si>
    <t>000  1 01 02030 011 000 110</t>
  </si>
  <si>
    <t>000  1  16  101230 101 01  140</t>
  </si>
  <si>
    <t>Перечисление средств бюджета ГВФ (бюджета субъекта РФ, местного бюджета), необходимыхдля перечисления излишне распределенных сумм и осуществления возврата (зачета, уточнения).</t>
  </si>
  <si>
    <t>000  2  08  05000  10  0000  150</t>
  </si>
  <si>
    <t>000  2  08  00000  00  0000  000</t>
  </si>
  <si>
    <t>000  2  08  05000  10  0000  180</t>
  </si>
  <si>
    <t>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</si>
</sst>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14"/>
      <name val="Arial"/>
      <family val="2"/>
      <charset val="204"/>
    </font>
    <font>
      <sz val="8"/>
      <color indexed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49" fontId="2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wrapText="1"/>
    </xf>
    <xf numFmtId="49" fontId="1" fillId="0" borderId="5" xfId="0" applyNumberFormat="1" applyFont="1" applyFill="1" applyBorder="1"/>
    <xf numFmtId="0" fontId="1" fillId="0" borderId="4" xfId="0" applyNumberFormat="1" applyFont="1" applyFill="1" applyBorder="1" applyAlignment="1" applyProtection="1">
      <alignment wrapText="1"/>
    </xf>
    <xf numFmtId="49" fontId="1" fillId="0" borderId="5" xfId="0" applyNumberFormat="1" applyFont="1" applyFill="1" applyBorder="1" applyProtection="1"/>
    <xf numFmtId="0" fontId="1" fillId="0" borderId="0" xfId="0" applyFont="1" applyAlignment="1">
      <alignment wrapText="1"/>
    </xf>
    <xf numFmtId="0" fontId="5" fillId="0" borderId="0" xfId="0" applyFont="1" applyFill="1"/>
    <xf numFmtId="49" fontId="6" fillId="0" borderId="4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7" fillId="0" borderId="0" xfId="0" applyFont="1" applyFill="1"/>
    <xf numFmtId="0" fontId="1" fillId="0" borderId="6" xfId="0" applyNumberFormat="1" applyFont="1" applyFill="1" applyBorder="1" applyAlignment="1">
      <alignment wrapText="1"/>
    </xf>
    <xf numFmtId="49" fontId="1" fillId="0" borderId="7" xfId="0" applyNumberFormat="1" applyFont="1" applyFill="1" applyBorder="1"/>
    <xf numFmtId="0" fontId="1" fillId="0" borderId="8" xfId="0" applyNumberFormat="1" applyFont="1" applyFill="1" applyBorder="1" applyAlignment="1">
      <alignment wrapText="1"/>
    </xf>
    <xf numFmtId="49" fontId="1" fillId="0" borderId="9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49" fontId="1" fillId="0" borderId="11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49" fontId="1" fillId="0" borderId="13" xfId="0" applyNumberFormat="1" applyFont="1" applyFill="1" applyBorder="1"/>
    <xf numFmtId="0" fontId="1" fillId="0" borderId="8" xfId="0" applyNumberFormat="1" applyFont="1" applyFill="1" applyBorder="1" applyAlignment="1" applyProtection="1">
      <alignment wrapText="1"/>
    </xf>
    <xf numFmtId="49" fontId="1" fillId="0" borderId="9" xfId="0" applyNumberFormat="1" applyFont="1" applyFill="1" applyBorder="1" applyProtection="1"/>
    <xf numFmtId="0" fontId="5" fillId="0" borderId="8" xfId="0" applyFont="1" applyFill="1" applyBorder="1" applyProtection="1"/>
    <xf numFmtId="0" fontId="1" fillId="0" borderId="10" xfId="0" applyNumberFormat="1" applyFont="1" applyFill="1" applyBorder="1" applyAlignment="1" applyProtection="1">
      <alignment wrapText="1"/>
    </xf>
    <xf numFmtId="49" fontId="1" fillId="0" borderId="11" xfId="0" applyNumberFormat="1" applyFont="1" applyFill="1" applyBorder="1" applyProtection="1"/>
    <xf numFmtId="0" fontId="5" fillId="0" borderId="14" xfId="0" applyFont="1" applyFill="1" applyBorder="1" applyProtection="1"/>
    <xf numFmtId="0" fontId="5" fillId="0" borderId="15" xfId="0" applyFont="1" applyFill="1" applyBorder="1" applyProtection="1"/>
    <xf numFmtId="0" fontId="1" fillId="0" borderId="12" xfId="0" applyNumberFormat="1" applyFont="1" applyFill="1" applyBorder="1" applyAlignment="1" applyProtection="1">
      <alignment wrapText="1"/>
    </xf>
    <xf numFmtId="49" fontId="1" fillId="0" borderId="13" xfId="0" applyNumberFormat="1" applyFont="1" applyFill="1" applyBorder="1" applyProtection="1"/>
    <xf numFmtId="0" fontId="5" fillId="2" borderId="8" xfId="0" applyFont="1" applyFill="1" applyBorder="1" applyProtection="1">
      <protection locked="0"/>
    </xf>
    <xf numFmtId="0" fontId="8" fillId="2" borderId="0" xfId="0" applyFont="1" applyFill="1"/>
    <xf numFmtId="0" fontId="9" fillId="0" borderId="0" xfId="0" applyFont="1" applyFill="1"/>
    <xf numFmtId="164" fontId="0" fillId="0" borderId="0" xfId="0" applyNumberFormat="1"/>
    <xf numFmtId="4" fontId="0" fillId="0" borderId="0" xfId="0" applyNumberFormat="1"/>
    <xf numFmtId="0" fontId="10" fillId="0" borderId="12" xfId="0" applyFont="1" applyFill="1" applyBorder="1"/>
    <xf numFmtId="2" fontId="10" fillId="0" borderId="12" xfId="0" applyNumberFormat="1" applyFont="1" applyFill="1" applyBorder="1"/>
    <xf numFmtId="4" fontId="10" fillId="0" borderId="12" xfId="0" applyNumberFormat="1" applyFont="1" applyFill="1" applyBorder="1"/>
    <xf numFmtId="0" fontId="9" fillId="0" borderId="14" xfId="0" applyFont="1" applyFill="1" applyBorder="1"/>
    <xf numFmtId="4" fontId="9" fillId="0" borderId="14" xfId="0" applyNumberFormat="1" applyFont="1" applyFill="1" applyBorder="1"/>
    <xf numFmtId="4" fontId="9" fillId="0" borderId="15" xfId="0" applyNumberFormat="1" applyFont="1" applyFill="1" applyBorder="1"/>
    <xf numFmtId="0" fontId="9" fillId="0" borderId="8" xfId="0" applyFont="1" applyFill="1" applyBorder="1"/>
    <xf numFmtId="4" fontId="9" fillId="0" borderId="8" xfId="0" applyNumberFormat="1" applyFont="1" applyFill="1" applyBorder="1"/>
    <xf numFmtId="0" fontId="9" fillId="0" borderId="4" xfId="0" applyFont="1" applyFill="1" applyBorder="1"/>
    <xf numFmtId="4" fontId="9" fillId="2" borderId="4" xfId="0" applyNumberFormat="1" applyFont="1" applyFill="1" applyBorder="1"/>
    <xf numFmtId="4" fontId="9" fillId="0" borderId="4" xfId="0" applyNumberFormat="1" applyFont="1" applyFill="1" applyBorder="1"/>
    <xf numFmtId="0" fontId="9" fillId="0" borderId="12" xfId="0" applyFont="1" applyFill="1" applyBorder="1"/>
    <xf numFmtId="4" fontId="9" fillId="2" borderId="12" xfId="0" applyNumberFormat="1" applyFont="1" applyFill="1" applyBorder="1"/>
    <xf numFmtId="4" fontId="9" fillId="0" borderId="12" xfId="0" applyNumberFormat="1" applyFont="1" applyFill="1" applyBorder="1"/>
    <xf numFmtId="0" fontId="9" fillId="0" borderId="16" xfId="0" applyFont="1" applyFill="1" applyBorder="1"/>
    <xf numFmtId="4" fontId="9" fillId="0" borderId="16" xfId="0" applyNumberFormat="1" applyFont="1" applyFill="1" applyBorder="1"/>
    <xf numFmtId="0" fontId="9" fillId="0" borderId="15" xfId="0" applyFont="1" applyFill="1" applyBorder="1"/>
    <xf numFmtId="0" fontId="9" fillId="0" borderId="14" xfId="0" applyFont="1" applyFill="1" applyBorder="1" applyProtection="1"/>
    <xf numFmtId="0" fontId="9" fillId="0" borderId="15" xfId="0" applyFont="1" applyFill="1" applyBorder="1" applyProtection="1"/>
    <xf numFmtId="0" fontId="9" fillId="0" borderId="8" xfId="0" applyFont="1" applyFill="1" applyBorder="1" applyProtection="1"/>
    <xf numFmtId="0" fontId="9" fillId="2" borderId="8" xfId="0" applyFont="1" applyFill="1" applyBorder="1" applyProtection="1"/>
    <xf numFmtId="0" fontId="9" fillId="0" borderId="4" xfId="0" applyFont="1" applyFill="1" applyBorder="1" applyProtection="1"/>
    <xf numFmtId="0" fontId="9" fillId="2" borderId="4" xfId="0" applyFont="1" applyFill="1" applyBorder="1" applyProtection="1">
      <protection locked="0"/>
    </xf>
    <xf numFmtId="0" fontId="9" fillId="0" borderId="12" xfId="0" applyFont="1" applyFill="1" applyBorder="1" applyProtection="1"/>
    <xf numFmtId="0" fontId="9" fillId="2" borderId="12" xfId="0" applyFont="1" applyFill="1" applyBorder="1" applyProtection="1">
      <protection locked="0"/>
    </xf>
    <xf numFmtId="0" fontId="11" fillId="0" borderId="0" xfId="0" applyFont="1" applyFill="1"/>
    <xf numFmtId="0" fontId="11" fillId="0" borderId="0" xfId="0" applyFont="1"/>
    <xf numFmtId="0" fontId="1" fillId="0" borderId="0" xfId="0" applyFont="1" applyAlignment="1">
      <alignment horizontal="right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wrapText="1"/>
      <protection locked="0"/>
    </xf>
    <xf numFmtId="0" fontId="6" fillId="0" borderId="0" xfId="0" applyFont="1" applyFill="1" applyAlignment="1" applyProtection="1">
      <alignment horizontal="center" wrapText="1"/>
      <protection locked="0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abSelected="1" topLeftCell="A5" zoomScaleNormal="78" zoomScaleSheetLayoutView="75" workbookViewId="0">
      <selection activeCell="H13" sqref="H13"/>
    </sheetView>
  </sheetViews>
  <sheetFormatPr defaultRowHeight="12" x14ac:dyDescent="0.2"/>
  <cols>
    <col min="1" max="1" width="37.6640625" style="12" customWidth="1"/>
    <col min="2" max="2" width="24.5" style="3" customWidth="1"/>
    <col min="3" max="3" width="12.5" style="15" customWidth="1"/>
    <col min="4" max="4" width="16.5" style="15" customWidth="1"/>
    <col min="5" max="5" width="18.33203125" style="15" customWidth="1"/>
    <col min="6" max="6" width="19.33203125" style="15" customWidth="1"/>
    <col min="7" max="7" width="16.6640625" style="15" customWidth="1"/>
    <col min="8" max="8" width="16.83203125" style="15" customWidth="1"/>
  </cols>
  <sheetData>
    <row r="1" spans="1:12" s="1" customFormat="1" ht="16.5" customHeight="1" x14ac:dyDescent="0.25">
      <c r="A1" s="67" t="s">
        <v>193</v>
      </c>
      <c r="B1" s="67"/>
      <c r="C1" s="67"/>
      <c r="D1" s="67"/>
      <c r="E1" s="67"/>
      <c r="F1" s="67"/>
      <c r="G1" s="67"/>
      <c r="H1" s="67"/>
      <c r="I1" s="35" t="s">
        <v>217</v>
      </c>
    </row>
    <row r="2" spans="1:12" s="1" customFormat="1" ht="11.25" customHeight="1" x14ac:dyDescent="0.2">
      <c r="A2" s="67" t="s">
        <v>179</v>
      </c>
      <c r="B2" s="67"/>
      <c r="C2" s="67"/>
      <c r="D2" s="67"/>
      <c r="E2" s="67"/>
      <c r="F2" s="67"/>
      <c r="G2" s="67"/>
      <c r="H2" s="67"/>
      <c r="I2" s="36" t="s">
        <v>218</v>
      </c>
    </row>
    <row r="3" spans="1:12" s="1" customFormat="1" x14ac:dyDescent="0.2">
      <c r="A3" s="68" t="s">
        <v>252</v>
      </c>
      <c r="B3" s="68"/>
      <c r="C3" s="68"/>
      <c r="D3" s="68"/>
      <c r="E3" s="68"/>
      <c r="F3" s="68"/>
      <c r="G3" s="68"/>
      <c r="H3" s="68"/>
    </row>
    <row r="4" spans="1:12" s="1" customFormat="1" x14ac:dyDescent="0.2">
      <c r="A4" s="69" t="s">
        <v>264</v>
      </c>
      <c r="B4" s="69"/>
      <c r="C4" s="69"/>
      <c r="D4" s="69"/>
      <c r="E4" s="69"/>
      <c r="F4" s="69"/>
      <c r="G4" s="69"/>
      <c r="H4" s="69"/>
    </row>
    <row r="5" spans="1:12" s="1" customFormat="1" ht="12.75" thickBot="1" x14ac:dyDescent="0.25">
      <c r="A5" s="3"/>
      <c r="B5" s="3"/>
      <c r="C5" s="13"/>
      <c r="D5" s="13"/>
      <c r="E5" s="13"/>
      <c r="F5" s="13"/>
      <c r="G5" s="13"/>
      <c r="H5" s="13" t="s">
        <v>180</v>
      </c>
    </row>
    <row r="6" spans="1:12" s="16" customFormat="1" ht="60" customHeight="1" x14ac:dyDescent="0.2">
      <c r="A6" s="4" t="s">
        <v>50</v>
      </c>
      <c r="B6" s="4" t="s">
        <v>51</v>
      </c>
      <c r="C6" s="5" t="s">
        <v>181</v>
      </c>
      <c r="D6" s="5" t="s">
        <v>182</v>
      </c>
      <c r="E6" s="5" t="s">
        <v>52</v>
      </c>
      <c r="F6" s="5" t="s">
        <v>183</v>
      </c>
      <c r="G6" s="5" t="s">
        <v>184</v>
      </c>
      <c r="H6" s="5" t="s">
        <v>53</v>
      </c>
    </row>
    <row r="7" spans="1:12" s="2" customFormat="1" ht="12.75" thickBot="1" x14ac:dyDescent="0.25">
      <c r="A7" s="6" t="s">
        <v>185</v>
      </c>
      <c r="B7" s="7" t="s">
        <v>186</v>
      </c>
      <c r="C7" s="14" t="s">
        <v>187</v>
      </c>
      <c r="D7" s="14" t="s">
        <v>188</v>
      </c>
      <c r="E7" s="14" t="s">
        <v>189</v>
      </c>
      <c r="F7" s="14" t="s">
        <v>190</v>
      </c>
      <c r="G7" s="14" t="s">
        <v>191</v>
      </c>
      <c r="H7" s="14" t="s">
        <v>192</v>
      </c>
    </row>
    <row r="8" spans="1:12" ht="13.5" thickBot="1" x14ac:dyDescent="0.25">
      <c r="A8" s="17" t="s">
        <v>54</v>
      </c>
      <c r="B8" s="18" t="s">
        <v>55</v>
      </c>
      <c r="C8" s="39">
        <f>E8-D8</f>
        <v>966000</v>
      </c>
      <c r="D8" s="40">
        <f>D9+D73</f>
        <v>8682468.629999999</v>
      </c>
      <c r="E8" s="40">
        <f>E9+E73</f>
        <v>9648468.629999999</v>
      </c>
      <c r="F8" s="39">
        <f>H8-G8</f>
        <v>162287.61000000034</v>
      </c>
      <c r="G8" s="41">
        <f>G9+G73+G66</f>
        <v>5037793.63</v>
      </c>
      <c r="H8" s="40">
        <f>H9+H73</f>
        <v>5200081.24</v>
      </c>
    </row>
    <row r="9" spans="1:12" ht="13.5" thickBot="1" x14ac:dyDescent="0.25">
      <c r="A9" s="21" t="s">
        <v>56</v>
      </c>
      <c r="B9" s="22" t="s">
        <v>57</v>
      </c>
      <c r="C9" s="42">
        <f t="shared" ref="C9:C17" si="0">E9-D9</f>
        <v>830000</v>
      </c>
      <c r="D9" s="42"/>
      <c r="E9" s="43">
        <f>E10+E16+E22+E26+E37+E40+E50+E55+E62+E66</f>
        <v>830000</v>
      </c>
      <c r="F9" s="43">
        <f t="shared" ref="F9:F17" si="1">H9-G9</f>
        <v>94287.61</v>
      </c>
      <c r="G9" s="43"/>
      <c r="H9" s="43">
        <f>H10+H16+H22+H26+H37+H40+H50+H55+H62+H66</f>
        <v>94287.61</v>
      </c>
      <c r="J9" s="37">
        <f>H9/E9*100</f>
        <v>11.359953012048193</v>
      </c>
    </row>
    <row r="10" spans="1:12" ht="13.5" thickBot="1" x14ac:dyDescent="0.25">
      <c r="A10" s="21" t="s">
        <v>58</v>
      </c>
      <c r="B10" s="22" t="s">
        <v>59</v>
      </c>
      <c r="C10" s="42">
        <f t="shared" si="0"/>
        <v>32000</v>
      </c>
      <c r="D10" s="42"/>
      <c r="E10" s="43">
        <f>E11</f>
        <v>32000</v>
      </c>
      <c r="F10" s="43">
        <f t="shared" si="1"/>
        <v>14663.1</v>
      </c>
      <c r="G10" s="43"/>
      <c r="H10" s="44">
        <f>H11</f>
        <v>14663.1</v>
      </c>
      <c r="J10" s="37">
        <f t="shared" ref="J10:J73" si="2">H10/E10*100</f>
        <v>45.822187499999998</v>
      </c>
    </row>
    <row r="11" spans="1:12" ht="12.75" x14ac:dyDescent="0.2">
      <c r="A11" s="19" t="s">
        <v>0</v>
      </c>
      <c r="B11" s="20" t="s">
        <v>1</v>
      </c>
      <c r="C11" s="45">
        <f t="shared" si="0"/>
        <v>32000</v>
      </c>
      <c r="D11" s="45"/>
      <c r="E11" s="46">
        <f>SUM(E12:E15)</f>
        <v>32000</v>
      </c>
      <c r="F11" s="46">
        <f t="shared" si="1"/>
        <v>14663.1</v>
      </c>
      <c r="G11" s="46"/>
      <c r="H11" s="46">
        <f>SUM(H12:H15)</f>
        <v>14663.1</v>
      </c>
      <c r="J11" s="37">
        <f t="shared" si="2"/>
        <v>45.822187499999998</v>
      </c>
    </row>
    <row r="12" spans="1:12" ht="90" x14ac:dyDescent="0.2">
      <c r="A12" s="8" t="s">
        <v>2</v>
      </c>
      <c r="B12" s="9" t="s">
        <v>224</v>
      </c>
      <c r="C12" s="47">
        <f t="shared" si="0"/>
        <v>32000</v>
      </c>
      <c r="D12" s="47"/>
      <c r="E12" s="48">
        <v>32000</v>
      </c>
      <c r="F12" s="49">
        <f t="shared" si="1"/>
        <v>14663.1</v>
      </c>
      <c r="G12" s="49"/>
      <c r="H12" s="48">
        <v>14663.1</v>
      </c>
      <c r="J12" s="37">
        <f t="shared" si="2"/>
        <v>45.822187499999998</v>
      </c>
    </row>
    <row r="13" spans="1:12" ht="135" x14ac:dyDescent="0.2">
      <c r="A13" s="8" t="s">
        <v>3</v>
      </c>
      <c r="B13" s="9" t="s">
        <v>4</v>
      </c>
      <c r="C13" s="47">
        <f t="shared" si="0"/>
        <v>0</v>
      </c>
      <c r="D13" s="47"/>
      <c r="E13" s="48"/>
      <c r="F13" s="49">
        <f t="shared" si="1"/>
        <v>0</v>
      </c>
      <c r="G13" s="49"/>
      <c r="H13" s="48"/>
      <c r="J13" s="37" t="e">
        <f t="shared" si="2"/>
        <v>#DIV/0!</v>
      </c>
    </row>
    <row r="14" spans="1:12" ht="57" thickBot="1" x14ac:dyDescent="0.25">
      <c r="A14" s="8" t="s">
        <v>5</v>
      </c>
      <c r="B14" s="9" t="s">
        <v>258</v>
      </c>
      <c r="C14" s="47">
        <f t="shared" si="0"/>
        <v>0</v>
      </c>
      <c r="D14" s="47"/>
      <c r="E14" s="48"/>
      <c r="F14" s="49">
        <f t="shared" si="1"/>
        <v>0</v>
      </c>
      <c r="G14" s="49"/>
      <c r="H14" s="48"/>
      <c r="J14" s="37" t="e">
        <f t="shared" si="2"/>
        <v>#DIV/0!</v>
      </c>
    </row>
    <row r="15" spans="1:12" ht="113.25" hidden="1" thickBot="1" x14ac:dyDescent="0.25">
      <c r="A15" s="23" t="s">
        <v>6</v>
      </c>
      <c r="B15" s="24" t="s">
        <v>7</v>
      </c>
      <c r="C15" s="50">
        <f t="shared" si="0"/>
        <v>0</v>
      </c>
      <c r="D15" s="50"/>
      <c r="E15" s="51"/>
      <c r="F15" s="52">
        <f t="shared" si="1"/>
        <v>0</v>
      </c>
      <c r="G15" s="52"/>
      <c r="H15" s="51"/>
      <c r="J15" s="37" t="e">
        <f t="shared" si="2"/>
        <v>#DIV/0!</v>
      </c>
    </row>
    <row r="16" spans="1:12" ht="45.75" hidden="1" thickBot="1" x14ac:dyDescent="0.25">
      <c r="A16" s="21" t="s">
        <v>8</v>
      </c>
      <c r="B16" s="22" t="s">
        <v>9</v>
      </c>
      <c r="C16" s="42">
        <f t="shared" si="0"/>
        <v>0</v>
      </c>
      <c r="D16" s="42"/>
      <c r="E16" s="43">
        <f>E17</f>
        <v>0</v>
      </c>
      <c r="F16" s="43">
        <f t="shared" si="1"/>
        <v>0</v>
      </c>
      <c r="G16" s="43"/>
      <c r="H16" s="44">
        <f>H17</f>
        <v>0</v>
      </c>
      <c r="J16" s="37" t="e">
        <f t="shared" si="2"/>
        <v>#DIV/0!</v>
      </c>
      <c r="L16" s="38"/>
    </row>
    <row r="17" spans="1:10" ht="27.75" hidden="1" customHeight="1" x14ac:dyDescent="0.2">
      <c r="A17" s="19" t="s">
        <v>10</v>
      </c>
      <c r="B17" s="20" t="s">
        <v>11</v>
      </c>
      <c r="C17" s="45">
        <f t="shared" si="0"/>
        <v>0</v>
      </c>
      <c r="D17" s="45"/>
      <c r="E17" s="46">
        <f>SUM(E18:E21)</f>
        <v>0</v>
      </c>
      <c r="F17" s="46">
        <f t="shared" si="1"/>
        <v>0</v>
      </c>
      <c r="G17" s="46"/>
      <c r="H17" s="46">
        <f>SUM(H18:H21)</f>
        <v>0</v>
      </c>
      <c r="J17" s="37" t="e">
        <f t="shared" si="2"/>
        <v>#DIV/0!</v>
      </c>
    </row>
    <row r="18" spans="1:10" ht="78.75" hidden="1" x14ac:dyDescent="0.2">
      <c r="A18" s="8" t="s">
        <v>12</v>
      </c>
      <c r="B18" s="9" t="s">
        <v>13</v>
      </c>
      <c r="C18" s="47">
        <f t="shared" ref="C18:C31" si="3">E18-D18</f>
        <v>0</v>
      </c>
      <c r="D18" s="47"/>
      <c r="E18" s="48"/>
      <c r="F18" s="49">
        <f t="shared" ref="F18:F30" si="4">H18-G18</f>
        <v>0</v>
      </c>
      <c r="G18" s="49"/>
      <c r="H18" s="48"/>
      <c r="J18" s="37" t="e">
        <f t="shared" si="2"/>
        <v>#DIV/0!</v>
      </c>
    </row>
    <row r="19" spans="1:10" ht="101.25" hidden="1" x14ac:dyDescent="0.2">
      <c r="A19" s="8" t="s">
        <v>14</v>
      </c>
      <c r="B19" s="9" t="s">
        <v>15</v>
      </c>
      <c r="C19" s="47">
        <f t="shared" si="3"/>
        <v>0</v>
      </c>
      <c r="D19" s="47"/>
      <c r="E19" s="48"/>
      <c r="F19" s="49">
        <f t="shared" si="4"/>
        <v>0</v>
      </c>
      <c r="G19" s="49"/>
      <c r="H19" s="48"/>
      <c r="J19" s="37" t="e">
        <f t="shared" si="2"/>
        <v>#DIV/0!</v>
      </c>
    </row>
    <row r="20" spans="1:10" ht="90" hidden="1" x14ac:dyDescent="0.2">
      <c r="A20" s="8" t="s">
        <v>16</v>
      </c>
      <c r="B20" s="9" t="s">
        <v>17</v>
      </c>
      <c r="C20" s="47">
        <f t="shared" si="3"/>
        <v>0</v>
      </c>
      <c r="D20" s="47"/>
      <c r="E20" s="48"/>
      <c r="F20" s="49">
        <f t="shared" si="4"/>
        <v>0</v>
      </c>
      <c r="G20" s="49"/>
      <c r="H20" s="48"/>
      <c r="J20" s="37" t="e">
        <f t="shared" si="2"/>
        <v>#DIV/0!</v>
      </c>
    </row>
    <row r="21" spans="1:10" ht="90.75" hidden="1" thickBot="1" x14ac:dyDescent="0.25">
      <c r="A21" s="23" t="s">
        <v>18</v>
      </c>
      <c r="B21" s="24" t="s">
        <v>19</v>
      </c>
      <c r="C21" s="50">
        <f t="shared" si="3"/>
        <v>0</v>
      </c>
      <c r="D21" s="50"/>
      <c r="E21" s="51">
        <v>0</v>
      </c>
      <c r="F21" s="52">
        <f t="shared" si="4"/>
        <v>0</v>
      </c>
      <c r="G21" s="52"/>
      <c r="H21" s="51"/>
      <c r="J21" s="37" t="e">
        <f t="shared" si="2"/>
        <v>#DIV/0!</v>
      </c>
    </row>
    <row r="22" spans="1:10" ht="13.5" thickBot="1" x14ac:dyDescent="0.25">
      <c r="A22" s="21" t="s">
        <v>20</v>
      </c>
      <c r="B22" s="22" t="s">
        <v>21</v>
      </c>
      <c r="C22" s="42">
        <f t="shared" si="3"/>
        <v>0</v>
      </c>
      <c r="D22" s="42"/>
      <c r="E22" s="43">
        <f>E23</f>
        <v>0</v>
      </c>
      <c r="F22" s="43">
        <f t="shared" si="4"/>
        <v>0</v>
      </c>
      <c r="G22" s="43"/>
      <c r="H22" s="44">
        <f>H23</f>
        <v>0</v>
      </c>
      <c r="J22" s="37" t="e">
        <f t="shared" si="2"/>
        <v>#DIV/0!</v>
      </c>
    </row>
    <row r="23" spans="1:10" ht="12.75" x14ac:dyDescent="0.2">
      <c r="A23" s="19" t="s">
        <v>22</v>
      </c>
      <c r="B23" s="20" t="s">
        <v>23</v>
      </c>
      <c r="C23" s="45">
        <f t="shared" si="3"/>
        <v>0</v>
      </c>
      <c r="D23" s="45"/>
      <c r="E23" s="46">
        <f>SUM(E24:E25)</f>
        <v>0</v>
      </c>
      <c r="F23" s="46">
        <f t="shared" si="4"/>
        <v>0</v>
      </c>
      <c r="G23" s="46"/>
      <c r="H23" s="46">
        <f>SUM(H24:H25)</f>
        <v>0</v>
      </c>
      <c r="J23" s="37" t="e">
        <f t="shared" si="2"/>
        <v>#DIV/0!</v>
      </c>
    </row>
    <row r="24" spans="1:10" ht="12.75" x14ac:dyDescent="0.2">
      <c r="A24" s="8" t="s">
        <v>22</v>
      </c>
      <c r="B24" s="9" t="s">
        <v>24</v>
      </c>
      <c r="C24" s="47">
        <f t="shared" si="3"/>
        <v>0</v>
      </c>
      <c r="D24" s="47"/>
      <c r="E24" s="48"/>
      <c r="F24" s="49">
        <f t="shared" si="4"/>
        <v>0</v>
      </c>
      <c r="G24" s="49"/>
      <c r="H24" s="48"/>
      <c r="J24" s="37" t="e">
        <f t="shared" si="2"/>
        <v>#DIV/0!</v>
      </c>
    </row>
    <row r="25" spans="1:10" ht="23.25" thickBot="1" x14ac:dyDescent="0.25">
      <c r="A25" s="23" t="s">
        <v>197</v>
      </c>
      <c r="B25" s="24" t="s">
        <v>198</v>
      </c>
      <c r="C25" s="47">
        <f t="shared" si="3"/>
        <v>0</v>
      </c>
      <c r="D25" s="50"/>
      <c r="E25" s="51"/>
      <c r="F25" s="49">
        <f t="shared" si="4"/>
        <v>0</v>
      </c>
      <c r="G25" s="52"/>
      <c r="H25" s="51"/>
      <c r="J25" s="37" t="e">
        <f t="shared" si="2"/>
        <v>#DIV/0!</v>
      </c>
    </row>
    <row r="26" spans="1:10" ht="13.5" thickBot="1" x14ac:dyDescent="0.25">
      <c r="A26" s="21" t="s">
        <v>25</v>
      </c>
      <c r="B26" s="22" t="s">
        <v>26</v>
      </c>
      <c r="C26" s="42">
        <f t="shared" si="3"/>
        <v>763000</v>
      </c>
      <c r="D26" s="42"/>
      <c r="E26" s="43">
        <f>E27+E30</f>
        <v>763000</v>
      </c>
      <c r="F26" s="43">
        <f t="shared" si="4"/>
        <v>78924.509999999995</v>
      </c>
      <c r="G26" s="43"/>
      <c r="H26" s="44">
        <f>H27+H30</f>
        <v>78924.509999999995</v>
      </c>
      <c r="J26" s="37">
        <f t="shared" si="2"/>
        <v>10.34397247706422</v>
      </c>
    </row>
    <row r="27" spans="1:10" ht="12.75" x14ac:dyDescent="0.2">
      <c r="A27" s="19" t="s">
        <v>27</v>
      </c>
      <c r="B27" s="20" t="s">
        <v>28</v>
      </c>
      <c r="C27" s="45">
        <f t="shared" si="3"/>
        <v>20000</v>
      </c>
      <c r="D27" s="45"/>
      <c r="E27" s="46">
        <f>SUM(E28:E29)</f>
        <v>20000</v>
      </c>
      <c r="F27" s="46">
        <f t="shared" si="4"/>
        <v>70.56</v>
      </c>
      <c r="G27" s="46"/>
      <c r="H27" s="46">
        <f>SUM(H28:H29)</f>
        <v>70.56</v>
      </c>
      <c r="J27" s="37">
        <f t="shared" si="2"/>
        <v>0.35280000000000006</v>
      </c>
    </row>
    <row r="28" spans="1:10" ht="48.75" customHeight="1" x14ac:dyDescent="0.2">
      <c r="A28" s="8" t="s">
        <v>29</v>
      </c>
      <c r="B28" s="9" t="s">
        <v>30</v>
      </c>
      <c r="C28" s="47">
        <f t="shared" si="3"/>
        <v>20000</v>
      </c>
      <c r="D28" s="47"/>
      <c r="E28" s="48">
        <v>20000</v>
      </c>
      <c r="F28" s="49">
        <f t="shared" si="4"/>
        <v>70.56</v>
      </c>
      <c r="G28" s="49"/>
      <c r="H28" s="48">
        <v>70.56</v>
      </c>
      <c r="I28" t="s">
        <v>35</v>
      </c>
      <c r="J28" s="37">
        <f>H28/E28*100</f>
        <v>0.35280000000000006</v>
      </c>
    </row>
    <row r="29" spans="1:10" ht="36" hidden="1" customHeight="1" x14ac:dyDescent="0.2">
      <c r="A29" s="8" t="s">
        <v>36</v>
      </c>
      <c r="B29" s="9" t="s">
        <v>37</v>
      </c>
      <c r="C29" s="47">
        <f t="shared" si="3"/>
        <v>0</v>
      </c>
      <c r="D29" s="47"/>
      <c r="E29" s="48"/>
      <c r="F29" s="49">
        <f t="shared" si="4"/>
        <v>0</v>
      </c>
      <c r="G29" s="49"/>
      <c r="H29" s="48"/>
      <c r="I29" t="s">
        <v>38</v>
      </c>
      <c r="J29" s="37" t="e">
        <f t="shared" si="2"/>
        <v>#DIV/0!</v>
      </c>
    </row>
    <row r="30" spans="1:10" ht="12.75" x14ac:dyDescent="0.2">
      <c r="A30" s="8" t="s">
        <v>31</v>
      </c>
      <c r="B30" s="9" t="s">
        <v>32</v>
      </c>
      <c r="C30" s="47">
        <f t="shared" si="3"/>
        <v>743000</v>
      </c>
      <c r="D30" s="47"/>
      <c r="E30" s="49">
        <f>E31+E34</f>
        <v>743000</v>
      </c>
      <c r="F30" s="49">
        <f t="shared" si="4"/>
        <v>78853.95</v>
      </c>
      <c r="G30" s="49"/>
      <c r="H30" s="49">
        <f>H31+H34</f>
        <v>78853.95</v>
      </c>
      <c r="J30" s="37">
        <f t="shared" si="2"/>
        <v>10.612913862718708</v>
      </c>
    </row>
    <row r="31" spans="1:10" ht="12.75" x14ac:dyDescent="0.2">
      <c r="A31" s="8" t="s">
        <v>39</v>
      </c>
      <c r="B31" s="9" t="s">
        <v>219</v>
      </c>
      <c r="C31" s="47">
        <f t="shared" si="3"/>
        <v>350000</v>
      </c>
      <c r="D31" s="47"/>
      <c r="E31" s="49">
        <f>SUM(E32:E33)</f>
        <v>350000</v>
      </c>
      <c r="F31" s="49">
        <f>H31-G31</f>
        <v>63536.77</v>
      </c>
      <c r="G31" s="49"/>
      <c r="H31" s="49">
        <f>SUM(H32:H33)</f>
        <v>63536.77</v>
      </c>
      <c r="J31" s="37">
        <f t="shared" si="2"/>
        <v>18.153362857142856</v>
      </c>
    </row>
    <row r="32" spans="1:10" ht="42" customHeight="1" x14ac:dyDescent="0.2">
      <c r="A32" s="8" t="s">
        <v>42</v>
      </c>
      <c r="B32" s="9" t="s">
        <v>40</v>
      </c>
      <c r="C32" s="47">
        <f t="shared" ref="C32:C39" si="5">E32-D32</f>
        <v>350000</v>
      </c>
      <c r="D32" s="47"/>
      <c r="E32" s="48">
        <v>350000</v>
      </c>
      <c r="F32" s="49">
        <f t="shared" ref="F32:F39" si="6">H32-G32</f>
        <v>63536.77</v>
      </c>
      <c r="G32" s="49"/>
      <c r="H32" s="48">
        <v>63536.77</v>
      </c>
      <c r="I32" t="s">
        <v>35</v>
      </c>
      <c r="J32" s="37">
        <f t="shared" si="2"/>
        <v>18.153362857142856</v>
      </c>
    </row>
    <row r="33" spans="1:10" ht="45" hidden="1" x14ac:dyDescent="0.2">
      <c r="A33" s="8" t="s">
        <v>43</v>
      </c>
      <c r="B33" s="9" t="s">
        <v>41</v>
      </c>
      <c r="C33" s="47">
        <f t="shared" si="5"/>
        <v>0</v>
      </c>
      <c r="D33" s="47"/>
      <c r="E33" s="48"/>
      <c r="F33" s="49">
        <f t="shared" si="6"/>
        <v>0</v>
      </c>
      <c r="G33" s="49"/>
      <c r="H33" s="48"/>
      <c r="I33" t="s">
        <v>38</v>
      </c>
      <c r="J33" s="37" t="e">
        <f t="shared" si="2"/>
        <v>#DIV/0!</v>
      </c>
    </row>
    <row r="34" spans="1:10" ht="0.75" hidden="1" customHeight="1" x14ac:dyDescent="0.2">
      <c r="A34" s="8" t="s">
        <v>45</v>
      </c>
      <c r="B34" s="9" t="s">
        <v>44</v>
      </c>
      <c r="C34" s="47">
        <f t="shared" si="5"/>
        <v>393000</v>
      </c>
      <c r="D34" s="47"/>
      <c r="E34" s="49">
        <f>SUM(E35:E36)</f>
        <v>393000</v>
      </c>
      <c r="F34" s="49">
        <f t="shared" si="6"/>
        <v>15317.18</v>
      </c>
      <c r="G34" s="49"/>
      <c r="H34" s="49">
        <f>SUM(H35:H36)</f>
        <v>15317.18</v>
      </c>
      <c r="J34" s="37">
        <f t="shared" si="2"/>
        <v>3.8975012722646314</v>
      </c>
    </row>
    <row r="35" spans="1:10" ht="48.75" customHeight="1" thickBot="1" x14ac:dyDescent="0.25">
      <c r="A35" s="8" t="s">
        <v>48</v>
      </c>
      <c r="B35" s="9" t="s">
        <v>46</v>
      </c>
      <c r="C35" s="47">
        <f t="shared" si="5"/>
        <v>393000</v>
      </c>
      <c r="D35" s="47"/>
      <c r="E35" s="48">
        <v>393000</v>
      </c>
      <c r="F35" s="49">
        <f t="shared" si="6"/>
        <v>15317.18</v>
      </c>
      <c r="G35" s="49"/>
      <c r="H35" s="48">
        <v>15317.18</v>
      </c>
      <c r="I35" t="s">
        <v>35</v>
      </c>
      <c r="J35" s="37">
        <f t="shared" si="2"/>
        <v>3.8975012722646314</v>
      </c>
    </row>
    <row r="36" spans="1:10" ht="45.75" hidden="1" thickBot="1" x14ac:dyDescent="0.25">
      <c r="A36" s="23" t="s">
        <v>49</v>
      </c>
      <c r="B36" s="24" t="s">
        <v>47</v>
      </c>
      <c r="C36" s="50">
        <f t="shared" si="5"/>
        <v>0</v>
      </c>
      <c r="D36" s="50"/>
      <c r="E36" s="51"/>
      <c r="F36" s="52">
        <f t="shared" si="6"/>
        <v>0</v>
      </c>
      <c r="G36" s="52"/>
      <c r="H36" s="51"/>
      <c r="I36" t="s">
        <v>38</v>
      </c>
      <c r="J36" s="37" t="e">
        <f t="shared" si="2"/>
        <v>#DIV/0!</v>
      </c>
    </row>
    <row r="37" spans="1:10" ht="13.5" thickBot="1" x14ac:dyDescent="0.25">
      <c r="A37" s="21" t="s">
        <v>33</v>
      </c>
      <c r="B37" s="22" t="s">
        <v>34</v>
      </c>
      <c r="C37" s="42">
        <f t="shared" si="5"/>
        <v>1000</v>
      </c>
      <c r="D37" s="42"/>
      <c r="E37" s="43">
        <f>E38</f>
        <v>1000</v>
      </c>
      <c r="F37" s="43">
        <f t="shared" si="6"/>
        <v>700</v>
      </c>
      <c r="G37" s="43"/>
      <c r="H37" s="44">
        <f>H38</f>
        <v>700</v>
      </c>
      <c r="J37" s="37">
        <f t="shared" si="2"/>
        <v>70</v>
      </c>
    </row>
    <row r="38" spans="1:10" ht="56.25" x14ac:dyDescent="0.2">
      <c r="A38" s="19" t="s">
        <v>76</v>
      </c>
      <c r="B38" s="20" t="s">
        <v>77</v>
      </c>
      <c r="C38" s="45">
        <f t="shared" si="5"/>
        <v>1000</v>
      </c>
      <c r="D38" s="45"/>
      <c r="E38" s="46">
        <f>E39</f>
        <v>1000</v>
      </c>
      <c r="F38" s="46">
        <f t="shared" si="6"/>
        <v>700</v>
      </c>
      <c r="G38" s="46"/>
      <c r="H38" s="46">
        <f>H39</f>
        <v>700</v>
      </c>
      <c r="J38" s="37">
        <f t="shared" si="2"/>
        <v>70</v>
      </c>
    </row>
    <row r="39" spans="1:10" ht="35.25" customHeight="1" x14ac:dyDescent="0.2">
      <c r="A39" s="23" t="s">
        <v>199</v>
      </c>
      <c r="B39" s="24" t="s">
        <v>223</v>
      </c>
      <c r="C39" s="53">
        <f t="shared" si="5"/>
        <v>1000</v>
      </c>
      <c r="D39" s="50"/>
      <c r="E39" s="51">
        <v>1000</v>
      </c>
      <c r="F39" s="54">
        <f t="shared" si="6"/>
        <v>700</v>
      </c>
      <c r="G39" s="52"/>
      <c r="H39" s="51">
        <v>700</v>
      </c>
      <c r="J39" s="37">
        <f t="shared" si="2"/>
        <v>70</v>
      </c>
    </row>
    <row r="40" spans="1:10" ht="45.75" hidden="1" thickBot="1" x14ac:dyDescent="0.25">
      <c r="A40" s="21" t="s">
        <v>60</v>
      </c>
      <c r="B40" s="22" t="s">
        <v>61</v>
      </c>
      <c r="C40" s="42">
        <f>E40-D40</f>
        <v>33000</v>
      </c>
      <c r="D40" s="42"/>
      <c r="E40" s="43">
        <f>E41</f>
        <v>33000</v>
      </c>
      <c r="F40" s="43">
        <f>H40-G40</f>
        <v>0</v>
      </c>
      <c r="G40" s="43"/>
      <c r="H40" s="44">
        <f>H41</f>
        <v>0</v>
      </c>
      <c r="J40" s="37">
        <f t="shared" si="2"/>
        <v>0</v>
      </c>
    </row>
    <row r="41" spans="1:10" ht="101.25" hidden="1" x14ac:dyDescent="0.2">
      <c r="A41" s="19" t="s">
        <v>62</v>
      </c>
      <c r="B41" s="20" t="s">
        <v>63</v>
      </c>
      <c r="C41" s="45">
        <f t="shared" ref="C41:C47" si="7">E41-D41</f>
        <v>33000</v>
      </c>
      <c r="D41" s="45"/>
      <c r="E41" s="46">
        <f>E42+E45+E47</f>
        <v>33000</v>
      </c>
      <c r="F41" s="46">
        <f t="shared" ref="F41:F47" si="8">H41-G41</f>
        <v>0</v>
      </c>
      <c r="G41" s="46"/>
      <c r="H41" s="46">
        <f>H42+H45+H47</f>
        <v>0</v>
      </c>
      <c r="J41" s="37">
        <f t="shared" si="2"/>
        <v>0</v>
      </c>
    </row>
    <row r="42" spans="1:10" ht="78.75" hidden="1" x14ac:dyDescent="0.2">
      <c r="A42" s="8" t="s">
        <v>64</v>
      </c>
      <c r="B42" s="9" t="s">
        <v>65</v>
      </c>
      <c r="C42" s="47">
        <f t="shared" si="7"/>
        <v>0</v>
      </c>
      <c r="D42" s="47"/>
      <c r="E42" s="49">
        <f>E43+E44</f>
        <v>0</v>
      </c>
      <c r="F42" s="49">
        <f t="shared" si="8"/>
        <v>0</v>
      </c>
      <c r="G42" s="49"/>
      <c r="H42" s="49">
        <f>H43+H44</f>
        <v>0</v>
      </c>
      <c r="J42" s="37" t="e">
        <f t="shared" si="2"/>
        <v>#DIV/0!</v>
      </c>
    </row>
    <row r="43" spans="1:10" ht="90" hidden="1" x14ac:dyDescent="0.2">
      <c r="A43" s="8" t="s">
        <v>66</v>
      </c>
      <c r="B43" s="9" t="s">
        <v>67</v>
      </c>
      <c r="C43" s="47">
        <f t="shared" si="7"/>
        <v>0</v>
      </c>
      <c r="D43" s="47"/>
      <c r="E43" s="48"/>
      <c r="F43" s="49">
        <f t="shared" si="8"/>
        <v>0</v>
      </c>
      <c r="G43" s="49"/>
      <c r="H43" s="48"/>
      <c r="J43" s="37" t="e">
        <f t="shared" si="2"/>
        <v>#DIV/0!</v>
      </c>
    </row>
    <row r="44" spans="1:10" ht="24.75" hidden="1" customHeight="1" x14ac:dyDescent="0.2">
      <c r="A44" s="8" t="s">
        <v>200</v>
      </c>
      <c r="B44" s="9" t="s">
        <v>201</v>
      </c>
      <c r="C44" s="47">
        <f t="shared" si="7"/>
        <v>0</v>
      </c>
      <c r="D44" s="47"/>
      <c r="E44" s="48"/>
      <c r="F44" s="49">
        <f t="shared" si="8"/>
        <v>0</v>
      </c>
      <c r="G44" s="49"/>
      <c r="H44" s="48"/>
      <c r="J44" s="37" t="e">
        <f t="shared" si="2"/>
        <v>#DIV/0!</v>
      </c>
    </row>
    <row r="45" spans="1:10" ht="56.25" customHeight="1" x14ac:dyDescent="0.2">
      <c r="A45" s="8" t="s">
        <v>68</v>
      </c>
      <c r="B45" s="9" t="s">
        <v>69</v>
      </c>
      <c r="C45" s="47">
        <f t="shared" si="7"/>
        <v>33000</v>
      </c>
      <c r="D45" s="47"/>
      <c r="E45" s="49">
        <f>E46</f>
        <v>33000</v>
      </c>
      <c r="F45" s="49">
        <f t="shared" si="8"/>
        <v>0</v>
      </c>
      <c r="G45" s="49"/>
      <c r="H45" s="49">
        <f>H46</f>
        <v>0</v>
      </c>
      <c r="J45" s="37">
        <f t="shared" si="2"/>
        <v>0</v>
      </c>
    </row>
    <row r="46" spans="1:10" ht="77.25" customHeight="1" x14ac:dyDescent="0.2">
      <c r="A46" s="8" t="s">
        <v>70</v>
      </c>
      <c r="B46" s="9" t="s">
        <v>71</v>
      </c>
      <c r="C46" s="47">
        <f t="shared" si="7"/>
        <v>33000</v>
      </c>
      <c r="D46" s="47"/>
      <c r="E46" s="48">
        <v>33000</v>
      </c>
      <c r="F46" s="49">
        <f t="shared" si="8"/>
        <v>0</v>
      </c>
      <c r="G46" s="49"/>
      <c r="H46" s="48"/>
      <c r="J46" s="37">
        <f t="shared" si="2"/>
        <v>0</v>
      </c>
    </row>
    <row r="47" spans="1:10" ht="42.75" customHeight="1" x14ac:dyDescent="0.2">
      <c r="A47" s="8" t="s">
        <v>72</v>
      </c>
      <c r="B47" s="9" t="s">
        <v>73</v>
      </c>
      <c r="C47" s="47">
        <f t="shared" si="7"/>
        <v>0</v>
      </c>
      <c r="D47" s="47"/>
      <c r="E47" s="49">
        <f>E48+E49</f>
        <v>0</v>
      </c>
      <c r="F47" s="49">
        <f t="shared" si="8"/>
        <v>0</v>
      </c>
      <c r="G47" s="49"/>
      <c r="H47" s="49">
        <f>H48+H49</f>
        <v>0</v>
      </c>
      <c r="J47" s="37" t="e">
        <f t="shared" si="2"/>
        <v>#DIV/0!</v>
      </c>
    </row>
    <row r="48" spans="1:10" ht="51.75" customHeight="1" x14ac:dyDescent="0.2">
      <c r="A48" s="8" t="s">
        <v>74</v>
      </c>
      <c r="B48" s="9" t="s">
        <v>75</v>
      </c>
      <c r="C48" s="47">
        <f t="shared" ref="C48:C55" si="9">E48-D48</f>
        <v>0</v>
      </c>
      <c r="D48" s="47"/>
      <c r="E48" s="48"/>
      <c r="F48" s="49">
        <f t="shared" ref="F48:F55" si="10">H48-G48</f>
        <v>0</v>
      </c>
      <c r="G48" s="49"/>
      <c r="H48" s="48"/>
      <c r="J48" s="37" t="e">
        <f t="shared" si="2"/>
        <v>#DIV/0!</v>
      </c>
    </row>
    <row r="49" spans="1:10" ht="68.25" customHeight="1" thickBot="1" x14ac:dyDescent="0.25">
      <c r="A49" s="23" t="s">
        <v>202</v>
      </c>
      <c r="B49" s="24" t="s">
        <v>203</v>
      </c>
      <c r="C49" s="50">
        <f>E49-D49</f>
        <v>0</v>
      </c>
      <c r="D49" s="50"/>
      <c r="E49" s="51"/>
      <c r="F49" s="52">
        <f>H49-G49</f>
        <v>0</v>
      </c>
      <c r="G49" s="52"/>
      <c r="H49" s="51"/>
      <c r="J49" s="37" t="e">
        <f t="shared" si="2"/>
        <v>#DIV/0!</v>
      </c>
    </row>
    <row r="50" spans="1:10" ht="34.5" thickBot="1" x14ac:dyDescent="0.25">
      <c r="A50" s="21" t="s">
        <v>78</v>
      </c>
      <c r="B50" s="22" t="s">
        <v>79</v>
      </c>
      <c r="C50" s="42">
        <f t="shared" si="9"/>
        <v>1000</v>
      </c>
      <c r="D50" s="42"/>
      <c r="E50" s="43">
        <f>E51</f>
        <v>1000</v>
      </c>
      <c r="F50" s="43">
        <f t="shared" si="10"/>
        <v>0</v>
      </c>
      <c r="G50" s="43"/>
      <c r="H50" s="44">
        <f>H51</f>
        <v>0</v>
      </c>
      <c r="J50" s="37">
        <f t="shared" si="2"/>
        <v>0</v>
      </c>
    </row>
    <row r="51" spans="1:10" ht="22.5" x14ac:dyDescent="0.2">
      <c r="A51" s="19" t="s">
        <v>80</v>
      </c>
      <c r="B51" s="20" t="s">
        <v>81</v>
      </c>
      <c r="C51" s="45">
        <f t="shared" si="9"/>
        <v>1000</v>
      </c>
      <c r="D51" s="45"/>
      <c r="E51" s="46">
        <f>E52</f>
        <v>1000</v>
      </c>
      <c r="F51" s="46">
        <f t="shared" si="10"/>
        <v>0</v>
      </c>
      <c r="G51" s="46"/>
      <c r="H51" s="46">
        <f>H52</f>
        <v>0</v>
      </c>
      <c r="J51" s="37">
        <f t="shared" si="2"/>
        <v>0</v>
      </c>
    </row>
    <row r="52" spans="1:10" ht="22.5" x14ac:dyDescent="0.2">
      <c r="A52" s="8" t="s">
        <v>98</v>
      </c>
      <c r="B52" s="9" t="s">
        <v>99</v>
      </c>
      <c r="C52" s="47">
        <f t="shared" si="9"/>
        <v>1000</v>
      </c>
      <c r="D52" s="47"/>
      <c r="E52" s="49">
        <f>SUM(E53:E54)</f>
        <v>1000</v>
      </c>
      <c r="F52" s="49">
        <f t="shared" si="10"/>
        <v>0</v>
      </c>
      <c r="G52" s="49"/>
      <c r="H52" s="49">
        <f>SUM(H53:H54)</f>
        <v>0</v>
      </c>
      <c r="J52" s="37">
        <f t="shared" si="2"/>
        <v>0</v>
      </c>
    </row>
    <row r="53" spans="1:10" ht="35.25" customHeight="1" thickBot="1" x14ac:dyDescent="0.25">
      <c r="A53" s="8" t="s">
        <v>82</v>
      </c>
      <c r="B53" s="9" t="s">
        <v>83</v>
      </c>
      <c r="C53" s="47">
        <f t="shared" si="9"/>
        <v>1000</v>
      </c>
      <c r="D53" s="47"/>
      <c r="E53" s="48">
        <v>1000</v>
      </c>
      <c r="F53" s="49">
        <f t="shared" si="10"/>
        <v>0</v>
      </c>
      <c r="G53" s="49"/>
      <c r="H53" s="48"/>
      <c r="J53" s="37"/>
    </row>
    <row r="54" spans="1:10" ht="34.5" hidden="1" thickBot="1" x14ac:dyDescent="0.25">
      <c r="A54" s="23" t="s">
        <v>204</v>
      </c>
      <c r="B54" s="24" t="s">
        <v>205</v>
      </c>
      <c r="C54" s="50">
        <f t="shared" si="9"/>
        <v>0</v>
      </c>
      <c r="D54" s="50"/>
      <c r="E54" s="51"/>
      <c r="F54" s="52">
        <f t="shared" si="10"/>
        <v>0</v>
      </c>
      <c r="G54" s="52"/>
      <c r="H54" s="51"/>
      <c r="J54" s="37" t="e">
        <f t="shared" si="2"/>
        <v>#DIV/0!</v>
      </c>
    </row>
    <row r="55" spans="1:10" ht="34.5" hidden="1" thickBot="1" x14ac:dyDescent="0.25">
      <c r="A55" s="21" t="s">
        <v>84</v>
      </c>
      <c r="B55" s="22" t="s">
        <v>85</v>
      </c>
      <c r="C55" s="42">
        <f t="shared" si="9"/>
        <v>0</v>
      </c>
      <c r="D55" s="42"/>
      <c r="E55" s="43">
        <f>E56</f>
        <v>0</v>
      </c>
      <c r="F55" s="43">
        <f t="shared" si="10"/>
        <v>0</v>
      </c>
      <c r="G55" s="43"/>
      <c r="H55" s="44">
        <f>H56</f>
        <v>0</v>
      </c>
      <c r="J55" s="37" t="e">
        <f t="shared" si="2"/>
        <v>#DIV/0!</v>
      </c>
    </row>
    <row r="56" spans="1:10" ht="67.5" hidden="1" x14ac:dyDescent="0.2">
      <c r="A56" s="19" t="s">
        <v>86</v>
      </c>
      <c r="B56" s="20" t="s">
        <v>87</v>
      </c>
      <c r="C56" s="45">
        <f t="shared" ref="C56:C62" si="11">E56-D56</f>
        <v>0</v>
      </c>
      <c r="D56" s="45"/>
      <c r="E56" s="46">
        <f>E57+E60</f>
        <v>0</v>
      </c>
      <c r="F56" s="46">
        <f t="shared" ref="F56:F62" si="12">H56-G56</f>
        <v>0</v>
      </c>
      <c r="G56" s="46"/>
      <c r="H56" s="46">
        <f>H57+H60</f>
        <v>0</v>
      </c>
      <c r="J56" s="37" t="e">
        <f t="shared" si="2"/>
        <v>#DIV/0!</v>
      </c>
    </row>
    <row r="57" spans="1:10" ht="45" hidden="1" x14ac:dyDescent="0.2">
      <c r="A57" s="8" t="s">
        <v>88</v>
      </c>
      <c r="B57" s="9" t="s">
        <v>89</v>
      </c>
      <c r="C57" s="47">
        <f t="shared" si="11"/>
        <v>0</v>
      </c>
      <c r="D57" s="47"/>
      <c r="E57" s="49">
        <f>SUM(E58:E59)</f>
        <v>0</v>
      </c>
      <c r="F57" s="49">
        <f t="shared" si="12"/>
        <v>0</v>
      </c>
      <c r="G57" s="49"/>
      <c r="H57" s="49">
        <f>SUM(H58:H59)</f>
        <v>0</v>
      </c>
      <c r="J57" s="37" t="e">
        <f t="shared" si="2"/>
        <v>#DIV/0!</v>
      </c>
    </row>
    <row r="58" spans="1:10" ht="56.25" hidden="1" x14ac:dyDescent="0.2">
      <c r="A58" s="8" t="s">
        <v>90</v>
      </c>
      <c r="B58" s="9" t="s">
        <v>91</v>
      </c>
      <c r="C58" s="47">
        <f t="shared" si="11"/>
        <v>0</v>
      </c>
      <c r="D58" s="47"/>
      <c r="E58" s="48"/>
      <c r="F58" s="49">
        <f t="shared" si="12"/>
        <v>0</v>
      </c>
      <c r="G58" s="49"/>
      <c r="H58" s="48"/>
      <c r="J58" s="37" t="e">
        <f t="shared" si="2"/>
        <v>#DIV/0!</v>
      </c>
    </row>
    <row r="59" spans="1:10" ht="56.25" hidden="1" x14ac:dyDescent="0.2">
      <c r="A59" s="8" t="s">
        <v>206</v>
      </c>
      <c r="B59" s="9" t="s">
        <v>207</v>
      </c>
      <c r="C59" s="47">
        <f t="shared" si="11"/>
        <v>0</v>
      </c>
      <c r="D59" s="47"/>
      <c r="E59" s="48"/>
      <c r="F59" s="49">
        <f t="shared" si="12"/>
        <v>0</v>
      </c>
      <c r="G59" s="49"/>
      <c r="H59" s="48"/>
      <c r="J59" s="37" t="e">
        <f t="shared" si="2"/>
        <v>#DIV/0!</v>
      </c>
    </row>
    <row r="60" spans="1:10" ht="56.25" hidden="1" x14ac:dyDescent="0.2">
      <c r="A60" s="8" t="s">
        <v>92</v>
      </c>
      <c r="B60" s="9" t="s">
        <v>93</v>
      </c>
      <c r="C60" s="47">
        <f t="shared" si="11"/>
        <v>0</v>
      </c>
      <c r="D60" s="47"/>
      <c r="E60" s="49">
        <f>E61</f>
        <v>0</v>
      </c>
      <c r="F60" s="49">
        <f t="shared" si="12"/>
        <v>0</v>
      </c>
      <c r="G60" s="49"/>
      <c r="H60" s="49">
        <f>H61</f>
        <v>0</v>
      </c>
      <c r="J60" s="37" t="e">
        <f t="shared" si="2"/>
        <v>#DIV/0!</v>
      </c>
    </row>
    <row r="61" spans="1:10" ht="68.25" hidden="1" thickBot="1" x14ac:dyDescent="0.25">
      <c r="A61" s="23" t="s">
        <v>94</v>
      </c>
      <c r="B61" s="24" t="s">
        <v>95</v>
      </c>
      <c r="C61" s="50">
        <f t="shared" si="11"/>
        <v>0</v>
      </c>
      <c r="D61" s="50"/>
      <c r="E61" s="51"/>
      <c r="F61" s="52">
        <f t="shared" si="12"/>
        <v>0</v>
      </c>
      <c r="G61" s="52"/>
      <c r="H61" s="51"/>
      <c r="J61" s="37" t="e">
        <f t="shared" si="2"/>
        <v>#DIV/0!</v>
      </c>
    </row>
    <row r="62" spans="1:10" ht="23.25" thickBot="1" x14ac:dyDescent="0.25">
      <c r="A62" s="21" t="s">
        <v>96</v>
      </c>
      <c r="B62" s="22" t="s">
        <v>97</v>
      </c>
      <c r="C62" s="42">
        <f t="shared" si="11"/>
        <v>0</v>
      </c>
      <c r="D62" s="42"/>
      <c r="E62" s="43">
        <f>E63</f>
        <v>0</v>
      </c>
      <c r="F62" s="43">
        <f t="shared" si="12"/>
        <v>0</v>
      </c>
      <c r="G62" s="43"/>
      <c r="H62" s="44">
        <f>H63</f>
        <v>0</v>
      </c>
      <c r="J62" s="37" t="e">
        <f t="shared" si="2"/>
        <v>#DIV/0!</v>
      </c>
    </row>
    <row r="63" spans="1:10" ht="33.75" x14ac:dyDescent="0.2">
      <c r="A63" s="19" t="s">
        <v>100</v>
      </c>
      <c r="B63" s="20" t="s">
        <v>101</v>
      </c>
      <c r="C63" s="45">
        <f>E63-D63</f>
        <v>0</v>
      </c>
      <c r="D63" s="45"/>
      <c r="E63" s="46">
        <f>E64+E65</f>
        <v>0</v>
      </c>
      <c r="F63" s="46">
        <f>H63-G63</f>
        <v>0</v>
      </c>
      <c r="G63" s="46"/>
      <c r="H63" s="46">
        <f>H64+H65</f>
        <v>0</v>
      </c>
      <c r="J63" s="37" t="e">
        <f t="shared" si="2"/>
        <v>#DIV/0!</v>
      </c>
    </row>
    <row r="64" spans="1:10" ht="45" x14ac:dyDescent="0.2">
      <c r="A64" s="8" t="s">
        <v>102</v>
      </c>
      <c r="B64" s="9" t="s">
        <v>259</v>
      </c>
      <c r="C64" s="47">
        <f t="shared" ref="C64:C72" si="13">E64-D64</f>
        <v>0</v>
      </c>
      <c r="D64" s="47"/>
      <c r="E64" s="48"/>
      <c r="F64" s="49">
        <f t="shared" ref="F64:F72" si="14">H64-G64</f>
        <v>0</v>
      </c>
      <c r="G64" s="49"/>
      <c r="H64" s="48"/>
      <c r="J64" s="37" t="e">
        <f t="shared" si="2"/>
        <v>#DIV/0!</v>
      </c>
    </row>
    <row r="65" spans="1:10" ht="45.75" thickBot="1" x14ac:dyDescent="0.25">
      <c r="A65" s="23" t="s">
        <v>208</v>
      </c>
      <c r="B65" s="24" t="s">
        <v>209</v>
      </c>
      <c r="C65" s="50">
        <f t="shared" si="13"/>
        <v>0</v>
      </c>
      <c r="D65" s="50"/>
      <c r="E65" s="51"/>
      <c r="F65" s="52">
        <f t="shared" si="14"/>
        <v>0</v>
      </c>
      <c r="G65" s="52"/>
      <c r="H65" s="51"/>
      <c r="J65" s="37" t="e">
        <f t="shared" si="2"/>
        <v>#DIV/0!</v>
      </c>
    </row>
    <row r="66" spans="1:10" ht="13.5" thickBot="1" x14ac:dyDescent="0.25">
      <c r="A66" s="21" t="s">
        <v>103</v>
      </c>
      <c r="B66" s="22" t="s">
        <v>104</v>
      </c>
      <c r="C66" s="42">
        <f t="shared" si="13"/>
        <v>0</v>
      </c>
      <c r="D66" s="42"/>
      <c r="E66" s="43">
        <f>E67+E70</f>
        <v>0</v>
      </c>
      <c r="F66" s="43">
        <f t="shared" si="14"/>
        <v>0</v>
      </c>
      <c r="G66" s="43">
        <f>G67+G70</f>
        <v>0</v>
      </c>
      <c r="H66" s="44">
        <f>H67+H70</f>
        <v>0</v>
      </c>
      <c r="J66" s="37" t="e">
        <f t="shared" si="2"/>
        <v>#DIV/0!</v>
      </c>
    </row>
    <row r="67" spans="1:10" ht="12.75" x14ac:dyDescent="0.2">
      <c r="A67" s="19" t="s">
        <v>105</v>
      </c>
      <c r="B67" s="20" t="s">
        <v>106</v>
      </c>
      <c r="C67" s="45">
        <f t="shared" si="13"/>
        <v>0</v>
      </c>
      <c r="D67" s="45"/>
      <c r="E67" s="46">
        <f>SUM(E68:E69)</f>
        <v>0</v>
      </c>
      <c r="F67" s="46">
        <f t="shared" si="14"/>
        <v>0</v>
      </c>
      <c r="G67" s="46">
        <f>SUM(G68:G69)</f>
        <v>0</v>
      </c>
      <c r="H67" s="46">
        <f>SUM(H68:H69)</f>
        <v>0</v>
      </c>
      <c r="J67" s="37" t="e">
        <f t="shared" si="2"/>
        <v>#DIV/0!</v>
      </c>
    </row>
    <row r="68" spans="1:10" ht="22.5" x14ac:dyDescent="0.2">
      <c r="A68" s="8" t="s">
        <v>107</v>
      </c>
      <c r="B68" s="9" t="s">
        <v>108</v>
      </c>
      <c r="C68" s="47">
        <f t="shared" si="13"/>
        <v>0</v>
      </c>
      <c r="D68" s="47"/>
      <c r="E68" s="48"/>
      <c r="F68" s="49">
        <f t="shared" si="14"/>
        <v>0</v>
      </c>
      <c r="G68" s="49"/>
      <c r="H68" s="48"/>
      <c r="J68" s="37" t="e">
        <f t="shared" si="2"/>
        <v>#DIV/0!</v>
      </c>
    </row>
    <row r="69" spans="1:10" ht="33.75" hidden="1" x14ac:dyDescent="0.2">
      <c r="A69" s="8" t="s">
        <v>210</v>
      </c>
      <c r="B69" s="9" t="s">
        <v>211</v>
      </c>
      <c r="C69" s="47">
        <f t="shared" si="13"/>
        <v>0</v>
      </c>
      <c r="D69" s="47"/>
      <c r="E69" s="48"/>
      <c r="F69" s="49">
        <f t="shared" si="14"/>
        <v>0</v>
      </c>
      <c r="G69" s="49"/>
      <c r="H69" s="48"/>
      <c r="J69" s="37" t="e">
        <f t="shared" si="2"/>
        <v>#DIV/0!</v>
      </c>
    </row>
    <row r="70" spans="1:10" ht="12.75" x14ac:dyDescent="0.2">
      <c r="A70" s="8" t="s">
        <v>109</v>
      </c>
      <c r="B70" s="9" t="s">
        <v>110</v>
      </c>
      <c r="C70" s="47">
        <f t="shared" si="13"/>
        <v>0</v>
      </c>
      <c r="D70" s="47"/>
      <c r="E70" s="49">
        <f>SUM(E71:E72)</f>
        <v>0</v>
      </c>
      <c r="F70" s="49">
        <f t="shared" si="14"/>
        <v>0</v>
      </c>
      <c r="G70" s="49"/>
      <c r="H70" s="49">
        <f>SUM(H71:H72)</f>
        <v>0</v>
      </c>
      <c r="J70" s="37" t="e">
        <f t="shared" si="2"/>
        <v>#DIV/0!</v>
      </c>
    </row>
    <row r="71" spans="1:10" ht="23.25" thickBot="1" x14ac:dyDescent="0.25">
      <c r="A71" s="8" t="s">
        <v>111</v>
      </c>
      <c r="B71" s="9" t="s">
        <v>112</v>
      </c>
      <c r="C71" s="47">
        <f t="shared" si="13"/>
        <v>0</v>
      </c>
      <c r="D71" s="47">
        <v>0</v>
      </c>
      <c r="E71" s="48">
        <v>0</v>
      </c>
      <c r="F71" s="49">
        <f t="shared" si="14"/>
        <v>0</v>
      </c>
      <c r="G71" s="49"/>
      <c r="H71" s="48">
        <v>0</v>
      </c>
      <c r="J71" s="37" t="e">
        <f t="shared" si="2"/>
        <v>#DIV/0!</v>
      </c>
    </row>
    <row r="72" spans="1:10" ht="23.25" hidden="1" thickBot="1" x14ac:dyDescent="0.25">
      <c r="A72" s="23" t="s">
        <v>212</v>
      </c>
      <c r="B72" s="24" t="s">
        <v>213</v>
      </c>
      <c r="C72" s="50">
        <f t="shared" si="13"/>
        <v>0</v>
      </c>
      <c r="D72" s="50"/>
      <c r="E72" s="51"/>
      <c r="F72" s="52">
        <f t="shared" si="14"/>
        <v>0</v>
      </c>
      <c r="G72" s="52"/>
      <c r="H72" s="51"/>
      <c r="J72" s="37" t="e">
        <f t="shared" si="2"/>
        <v>#DIV/0!</v>
      </c>
    </row>
    <row r="73" spans="1:10" ht="13.5" thickBot="1" x14ac:dyDescent="0.25">
      <c r="A73" s="21" t="s">
        <v>113</v>
      </c>
      <c r="B73" s="22" t="s">
        <v>114</v>
      </c>
      <c r="C73" s="42">
        <f>E73-D73</f>
        <v>136000</v>
      </c>
      <c r="D73" s="42">
        <f>D74+D121+D124</f>
        <v>8682468.629999999</v>
      </c>
      <c r="E73" s="42">
        <f>E74+E121+E124</f>
        <v>8818468.629999999</v>
      </c>
      <c r="F73" s="42">
        <f>H73-G73</f>
        <v>68000</v>
      </c>
      <c r="G73" s="42">
        <f>G74+G121+G124</f>
        <v>5037793.63</v>
      </c>
      <c r="H73" s="55">
        <f>H74+H121+H124</f>
        <v>5105793.63</v>
      </c>
      <c r="J73" s="37">
        <f t="shared" si="2"/>
        <v>57.898869341444836</v>
      </c>
    </row>
    <row r="74" spans="1:10" ht="34.5" thickBot="1" x14ac:dyDescent="0.25">
      <c r="A74" s="28" t="s">
        <v>115</v>
      </c>
      <c r="B74" s="29" t="s">
        <v>116</v>
      </c>
      <c r="C74" s="56">
        <f t="shared" ref="C74:C81" si="15">E74-D74</f>
        <v>136000</v>
      </c>
      <c r="D74" s="56">
        <f>D75+D81+D102+D108</f>
        <v>8682468.629999999</v>
      </c>
      <c r="E74" s="56">
        <f>E75+E81+E102+E108</f>
        <v>8818468.629999999</v>
      </c>
      <c r="F74" s="56">
        <f t="shared" ref="F74:F81" si="16">H74-G74</f>
        <v>68000</v>
      </c>
      <c r="G74" s="56">
        <f>G75+G81+G102+G108</f>
        <v>5037793.63</v>
      </c>
      <c r="H74" s="57">
        <f>H75+H81+H102+H108</f>
        <v>5105793.63</v>
      </c>
    </row>
    <row r="75" spans="1:10" ht="34.5" thickBot="1" x14ac:dyDescent="0.25">
      <c r="A75" s="28" t="s">
        <v>117</v>
      </c>
      <c r="B75" s="29" t="s">
        <v>231</v>
      </c>
      <c r="C75" s="56">
        <f t="shared" si="15"/>
        <v>0</v>
      </c>
      <c r="D75" s="56">
        <f>D76+D79</f>
        <v>831700</v>
      </c>
      <c r="E75" s="56">
        <f>E76+E79</f>
        <v>831700</v>
      </c>
      <c r="F75" s="56">
        <f t="shared" si="16"/>
        <v>0</v>
      </c>
      <c r="G75" s="56">
        <f>G76+G79</f>
        <v>416100</v>
      </c>
      <c r="H75" s="57">
        <f>H76+H79</f>
        <v>416100</v>
      </c>
    </row>
    <row r="76" spans="1:10" ht="22.5" x14ac:dyDescent="0.2">
      <c r="A76" s="25" t="s">
        <v>118</v>
      </c>
      <c r="B76" s="26" t="s">
        <v>230</v>
      </c>
      <c r="C76" s="58">
        <f t="shared" si="15"/>
        <v>0</v>
      </c>
      <c r="D76" s="58">
        <f>D78+D77</f>
        <v>831700</v>
      </c>
      <c r="E76" s="58">
        <f>E78+E77</f>
        <v>831700</v>
      </c>
      <c r="F76" s="58">
        <f>H76-G76</f>
        <v>0</v>
      </c>
      <c r="G76" s="58">
        <f>G77+G78</f>
        <v>416100</v>
      </c>
      <c r="H76" s="58">
        <f>H77+H78</f>
        <v>416100</v>
      </c>
    </row>
    <row r="77" spans="1:10" ht="45" x14ac:dyDescent="0.2">
      <c r="A77" s="25" t="s">
        <v>257</v>
      </c>
      <c r="B77" s="11" t="s">
        <v>229</v>
      </c>
      <c r="C77" s="58">
        <f t="shared" si="15"/>
        <v>0</v>
      </c>
      <c r="D77" s="59">
        <v>123000</v>
      </c>
      <c r="E77" s="59">
        <v>123000</v>
      </c>
      <c r="F77" s="58"/>
      <c r="G77" s="59">
        <v>61700</v>
      </c>
      <c r="H77" s="59">
        <v>61700</v>
      </c>
    </row>
    <row r="78" spans="1:10" ht="45" x14ac:dyDescent="0.2">
      <c r="A78" s="10" t="s">
        <v>256</v>
      </c>
      <c r="B78" s="11" t="s">
        <v>255</v>
      </c>
      <c r="C78" s="60">
        <f t="shared" si="15"/>
        <v>0</v>
      </c>
      <c r="D78" s="61">
        <v>708700</v>
      </c>
      <c r="E78" s="61">
        <v>708700</v>
      </c>
      <c r="F78" s="60">
        <f t="shared" si="16"/>
        <v>0</v>
      </c>
      <c r="G78" s="61">
        <v>354400</v>
      </c>
      <c r="H78" s="61">
        <v>354400</v>
      </c>
    </row>
    <row r="79" spans="1:10" ht="33.75" x14ac:dyDescent="0.2">
      <c r="A79" s="10" t="s">
        <v>119</v>
      </c>
      <c r="B79" s="11" t="s">
        <v>232</v>
      </c>
      <c r="C79" s="60">
        <f t="shared" si="15"/>
        <v>0</v>
      </c>
      <c r="D79" s="60">
        <f>D80</f>
        <v>0</v>
      </c>
      <c r="E79" s="60">
        <f>E80</f>
        <v>0</v>
      </c>
      <c r="F79" s="60">
        <f t="shared" si="16"/>
        <v>0</v>
      </c>
      <c r="G79" s="60">
        <f>G80</f>
        <v>0</v>
      </c>
      <c r="H79" s="60">
        <f>H80</f>
        <v>0</v>
      </c>
    </row>
    <row r="80" spans="1:10" ht="33.75" x14ac:dyDescent="0.2">
      <c r="A80" s="32" t="s">
        <v>220</v>
      </c>
      <c r="B80" s="33" t="s">
        <v>233</v>
      </c>
      <c r="C80" s="62">
        <f t="shared" si="15"/>
        <v>0</v>
      </c>
      <c r="D80" s="63"/>
      <c r="E80" s="63"/>
      <c r="F80" s="62"/>
      <c r="G80" s="63"/>
      <c r="H80" s="63"/>
    </row>
    <row r="81" spans="1:8" ht="34.5" hidden="1" thickBot="1" x14ac:dyDescent="0.25">
      <c r="A81" s="28" t="s">
        <v>120</v>
      </c>
      <c r="B81" s="29" t="s">
        <v>234</v>
      </c>
      <c r="C81" s="56">
        <f t="shared" si="15"/>
        <v>0</v>
      </c>
      <c r="D81" s="56">
        <f>D82+D84+D86+D92+D98+D100</f>
        <v>0</v>
      </c>
      <c r="E81" s="56">
        <f>E82+E84+E86+E92+E98+E100</f>
        <v>0</v>
      </c>
      <c r="F81" s="56">
        <f t="shared" si="16"/>
        <v>0</v>
      </c>
      <c r="G81" s="56">
        <f>G82+G84+G86+G92+G98+G100</f>
        <v>0</v>
      </c>
      <c r="H81" s="57">
        <f>H82+H84+H86+H92+H98+H100</f>
        <v>0</v>
      </c>
    </row>
    <row r="82" spans="1:8" s="1" customFormat="1" ht="45" hidden="1" x14ac:dyDescent="0.2">
      <c r="A82" s="25" t="s">
        <v>121</v>
      </c>
      <c r="B82" s="26" t="s">
        <v>122</v>
      </c>
      <c r="C82" s="58">
        <f>E82-D82</f>
        <v>0</v>
      </c>
      <c r="D82" s="58">
        <f>D83</f>
        <v>0</v>
      </c>
      <c r="E82" s="58">
        <f>E83</f>
        <v>0</v>
      </c>
      <c r="F82" s="58">
        <f>H82-G82</f>
        <v>0</v>
      </c>
      <c r="G82" s="58">
        <f>G83</f>
        <v>0</v>
      </c>
      <c r="H82" s="58">
        <f>H83</f>
        <v>0</v>
      </c>
    </row>
    <row r="83" spans="1:8" s="1" customFormat="1" ht="45" hidden="1" x14ac:dyDescent="0.2">
      <c r="A83" s="10" t="s">
        <v>123</v>
      </c>
      <c r="B83" s="11" t="s">
        <v>124</v>
      </c>
      <c r="C83" s="60">
        <f>E83-D83</f>
        <v>0</v>
      </c>
      <c r="D83" s="61"/>
      <c r="E83" s="61"/>
      <c r="F83" s="60">
        <f>H83-G83</f>
        <v>0</v>
      </c>
      <c r="G83" s="61"/>
      <c r="H83" s="61"/>
    </row>
    <row r="84" spans="1:8" s="1" customFormat="1" ht="67.5" hidden="1" x14ac:dyDescent="0.2">
      <c r="A84" s="10" t="s">
        <v>125</v>
      </c>
      <c r="B84" s="11" t="s">
        <v>126</v>
      </c>
      <c r="C84" s="60">
        <f>E84-D84</f>
        <v>0</v>
      </c>
      <c r="D84" s="60">
        <f>D85</f>
        <v>0</v>
      </c>
      <c r="E84" s="60">
        <f>E85</f>
        <v>0</v>
      </c>
      <c r="F84" s="60">
        <f>H84-G84</f>
        <v>0</v>
      </c>
      <c r="G84" s="60">
        <f>G85</f>
        <v>0</v>
      </c>
      <c r="H84" s="60">
        <f>H85</f>
        <v>0</v>
      </c>
    </row>
    <row r="85" spans="1:8" s="1" customFormat="1" ht="67.5" hidden="1" x14ac:dyDescent="0.2">
      <c r="A85" s="10" t="s">
        <v>127</v>
      </c>
      <c r="B85" s="11" t="s">
        <v>128</v>
      </c>
      <c r="C85" s="60">
        <f>E85-D85</f>
        <v>0</v>
      </c>
      <c r="D85" s="61"/>
      <c r="E85" s="61"/>
      <c r="F85" s="60">
        <f>H85-G85</f>
        <v>0</v>
      </c>
      <c r="G85" s="61"/>
      <c r="H85" s="61"/>
    </row>
    <row r="86" spans="1:8" s="1" customFormat="1" ht="87.75" hidden="1" customHeight="1" x14ac:dyDescent="0.2">
      <c r="A86" s="10" t="s">
        <v>129</v>
      </c>
      <c r="B86" s="11" t="s">
        <v>130</v>
      </c>
      <c r="C86" s="60">
        <f>E86-D86</f>
        <v>0</v>
      </c>
      <c r="D86" s="60">
        <f>D87</f>
        <v>0</v>
      </c>
      <c r="E86" s="60">
        <f>E87</f>
        <v>0</v>
      </c>
      <c r="F86" s="60">
        <f>H86-G86</f>
        <v>0</v>
      </c>
      <c r="G86" s="60">
        <f>G87</f>
        <v>0</v>
      </c>
      <c r="H86" s="60">
        <f>H87</f>
        <v>0</v>
      </c>
    </row>
    <row r="87" spans="1:8" s="1" customFormat="1" ht="123.75" hidden="1" x14ac:dyDescent="0.2">
      <c r="A87" s="10" t="s">
        <v>131</v>
      </c>
      <c r="B87" s="11" t="s">
        <v>132</v>
      </c>
      <c r="C87" s="60">
        <f t="shared" ref="C87:C97" si="17">E87-D87</f>
        <v>0</v>
      </c>
      <c r="D87" s="60">
        <f>D88+D89+D90+D91</f>
        <v>0</v>
      </c>
      <c r="E87" s="60">
        <f>E88+E89+E90+E91</f>
        <v>0</v>
      </c>
      <c r="F87" s="60">
        <f t="shared" ref="F87:F97" si="18">H87-G87</f>
        <v>0</v>
      </c>
      <c r="G87" s="60">
        <f>G88+G89+G90+G91</f>
        <v>0</v>
      </c>
      <c r="H87" s="60">
        <f>H88+H89+H90+H91</f>
        <v>0</v>
      </c>
    </row>
    <row r="88" spans="1:8" s="1" customFormat="1" ht="90" hidden="1" x14ac:dyDescent="0.2">
      <c r="A88" s="10" t="s">
        <v>133</v>
      </c>
      <c r="B88" s="11" t="s">
        <v>134</v>
      </c>
      <c r="C88" s="60">
        <f t="shared" si="17"/>
        <v>0</v>
      </c>
      <c r="D88" s="61"/>
      <c r="E88" s="61"/>
      <c r="F88" s="60">
        <f t="shared" si="18"/>
        <v>0</v>
      </c>
      <c r="G88" s="61"/>
      <c r="H88" s="61"/>
    </row>
    <row r="89" spans="1:8" s="1" customFormat="1" ht="62.25" hidden="1" customHeight="1" x14ac:dyDescent="0.2">
      <c r="A89" s="10" t="s">
        <v>135</v>
      </c>
      <c r="B89" s="11" t="s">
        <v>136</v>
      </c>
      <c r="C89" s="60">
        <f t="shared" si="17"/>
        <v>0</v>
      </c>
      <c r="D89" s="61"/>
      <c r="E89" s="61"/>
      <c r="F89" s="60">
        <f t="shared" si="18"/>
        <v>0</v>
      </c>
      <c r="G89" s="61"/>
      <c r="H89" s="61"/>
    </row>
    <row r="90" spans="1:8" s="1" customFormat="1" ht="78" hidden="1" customHeight="1" x14ac:dyDescent="0.2">
      <c r="A90" s="10" t="s">
        <v>137</v>
      </c>
      <c r="B90" s="11" t="s">
        <v>138</v>
      </c>
      <c r="C90" s="60">
        <f t="shared" si="17"/>
        <v>0</v>
      </c>
      <c r="D90" s="61"/>
      <c r="E90" s="61"/>
      <c r="F90" s="60">
        <f t="shared" si="18"/>
        <v>0</v>
      </c>
      <c r="G90" s="61"/>
      <c r="H90" s="61"/>
    </row>
    <row r="91" spans="1:8" s="1" customFormat="1" ht="60" hidden="1" customHeight="1" x14ac:dyDescent="0.2">
      <c r="A91" s="10" t="s">
        <v>139</v>
      </c>
      <c r="B91" s="11" t="s">
        <v>140</v>
      </c>
      <c r="C91" s="60">
        <f t="shared" si="17"/>
        <v>0</v>
      </c>
      <c r="D91" s="61"/>
      <c r="E91" s="61"/>
      <c r="F91" s="60">
        <f t="shared" si="18"/>
        <v>0</v>
      </c>
      <c r="G91" s="61"/>
      <c r="H91" s="61"/>
    </row>
    <row r="92" spans="1:8" s="1" customFormat="1" ht="90" hidden="1" x14ac:dyDescent="0.2">
      <c r="A92" s="10" t="s">
        <v>141</v>
      </c>
      <c r="B92" s="11" t="s">
        <v>142</v>
      </c>
      <c r="C92" s="60">
        <f t="shared" si="17"/>
        <v>0</v>
      </c>
      <c r="D92" s="60">
        <f>D93</f>
        <v>0</v>
      </c>
      <c r="E92" s="60">
        <f>E93</f>
        <v>0</v>
      </c>
      <c r="F92" s="60">
        <f t="shared" si="18"/>
        <v>0</v>
      </c>
      <c r="G92" s="60">
        <f>G93</f>
        <v>0</v>
      </c>
      <c r="H92" s="60">
        <f>H93</f>
        <v>0</v>
      </c>
    </row>
    <row r="93" spans="1:8" s="1" customFormat="1" ht="90" hidden="1" x14ac:dyDescent="0.2">
      <c r="A93" s="10" t="s">
        <v>143</v>
      </c>
      <c r="B93" s="11" t="s">
        <v>144</v>
      </c>
      <c r="C93" s="60">
        <f t="shared" si="17"/>
        <v>0</v>
      </c>
      <c r="D93" s="60">
        <f>D94+D95+D96+D97</f>
        <v>0</v>
      </c>
      <c r="E93" s="60">
        <f>E94+E95+E96+E97</f>
        <v>0</v>
      </c>
      <c r="F93" s="60">
        <f t="shared" si="18"/>
        <v>0</v>
      </c>
      <c r="G93" s="60">
        <f>G94+G95+G96+G97</f>
        <v>0</v>
      </c>
      <c r="H93" s="60">
        <f>H94+H95+H96+H97</f>
        <v>0</v>
      </c>
    </row>
    <row r="94" spans="1:8" s="1" customFormat="1" ht="56.25" hidden="1" x14ac:dyDescent="0.2">
      <c r="A94" s="10" t="s">
        <v>145</v>
      </c>
      <c r="B94" s="11" t="s">
        <v>146</v>
      </c>
      <c r="C94" s="60">
        <f t="shared" si="17"/>
        <v>0</v>
      </c>
      <c r="D94" s="61"/>
      <c r="E94" s="61"/>
      <c r="F94" s="60">
        <f t="shared" si="18"/>
        <v>0</v>
      </c>
      <c r="G94" s="61"/>
      <c r="H94" s="61"/>
    </row>
    <row r="95" spans="1:8" s="1" customFormat="1" ht="56.25" hidden="1" x14ac:dyDescent="0.2">
      <c r="A95" s="10" t="s">
        <v>147</v>
      </c>
      <c r="B95" s="11" t="s">
        <v>148</v>
      </c>
      <c r="C95" s="60">
        <f t="shared" si="17"/>
        <v>0</v>
      </c>
      <c r="D95" s="61"/>
      <c r="E95" s="61"/>
      <c r="F95" s="60">
        <f t="shared" si="18"/>
        <v>0</v>
      </c>
      <c r="G95" s="61"/>
      <c r="H95" s="61"/>
    </row>
    <row r="96" spans="1:8" s="1" customFormat="1" ht="78.75" hidden="1" x14ac:dyDescent="0.2">
      <c r="A96" s="10" t="s">
        <v>149</v>
      </c>
      <c r="B96" s="11" t="s">
        <v>150</v>
      </c>
      <c r="C96" s="60">
        <f t="shared" si="17"/>
        <v>0</v>
      </c>
      <c r="D96" s="61"/>
      <c r="E96" s="61"/>
      <c r="F96" s="60">
        <f t="shared" si="18"/>
        <v>0</v>
      </c>
      <c r="G96" s="61"/>
      <c r="H96" s="61"/>
    </row>
    <row r="97" spans="1:12" s="1" customFormat="1" ht="56.25" hidden="1" x14ac:dyDescent="0.2">
      <c r="A97" s="10" t="s">
        <v>151</v>
      </c>
      <c r="B97" s="11" t="s">
        <v>152</v>
      </c>
      <c r="C97" s="60">
        <f t="shared" si="17"/>
        <v>0</v>
      </c>
      <c r="D97" s="61"/>
      <c r="E97" s="61"/>
      <c r="F97" s="60">
        <f t="shared" si="18"/>
        <v>0</v>
      </c>
      <c r="G97" s="61"/>
      <c r="H97" s="61"/>
    </row>
    <row r="98" spans="1:12" s="1" customFormat="1" ht="90.75" hidden="1" customHeight="1" x14ac:dyDescent="0.2">
      <c r="A98" s="10" t="s">
        <v>153</v>
      </c>
      <c r="B98" s="11" t="s">
        <v>235</v>
      </c>
      <c r="C98" s="60">
        <f t="shared" ref="C98:C105" si="19">E98-D98</f>
        <v>0</v>
      </c>
      <c r="D98" s="60">
        <f>D99</f>
        <v>0</v>
      </c>
      <c r="E98" s="60">
        <f>E99</f>
        <v>0</v>
      </c>
      <c r="F98" s="60">
        <f t="shared" ref="F98:F105" si="20">H98-G98</f>
        <v>0</v>
      </c>
      <c r="G98" s="60">
        <f>G99</f>
        <v>0</v>
      </c>
      <c r="H98" s="60">
        <f>H99</f>
        <v>0</v>
      </c>
      <c r="L98" s="1">
        <v>450.52</v>
      </c>
    </row>
    <row r="99" spans="1:12" s="1" customFormat="1" ht="92.25" hidden="1" customHeight="1" x14ac:dyDescent="0.2">
      <c r="A99" s="10" t="s">
        <v>154</v>
      </c>
      <c r="B99" s="11" t="s">
        <v>236</v>
      </c>
      <c r="C99" s="60">
        <f t="shared" si="19"/>
        <v>0</v>
      </c>
      <c r="D99" s="61"/>
      <c r="E99" s="61"/>
      <c r="F99" s="60"/>
      <c r="G99" s="61"/>
      <c r="H99" s="61"/>
    </row>
    <row r="100" spans="1:12" s="1" customFormat="1" ht="12.75" x14ac:dyDescent="0.2">
      <c r="A100" s="10" t="s">
        <v>155</v>
      </c>
      <c r="B100" s="11" t="s">
        <v>237</v>
      </c>
      <c r="C100" s="60">
        <f t="shared" si="19"/>
        <v>0</v>
      </c>
      <c r="D100" s="60">
        <f>D101</f>
        <v>0</v>
      </c>
      <c r="E100" s="60">
        <f>E101</f>
        <v>0</v>
      </c>
      <c r="F100" s="60">
        <f t="shared" si="20"/>
        <v>0</v>
      </c>
      <c r="G100" s="60">
        <f>G101</f>
        <v>0</v>
      </c>
      <c r="H100" s="60">
        <f>H101</f>
        <v>0</v>
      </c>
    </row>
    <row r="101" spans="1:12" s="1" customFormat="1" ht="13.5" thickBot="1" x14ac:dyDescent="0.25">
      <c r="A101" s="32" t="s">
        <v>156</v>
      </c>
      <c r="B101" s="33" t="s">
        <v>238</v>
      </c>
      <c r="C101" s="62">
        <f t="shared" si="19"/>
        <v>0</v>
      </c>
      <c r="D101" s="63"/>
      <c r="E101" s="63"/>
      <c r="F101" s="62">
        <f t="shared" si="20"/>
        <v>0</v>
      </c>
      <c r="G101" s="63"/>
      <c r="H101" s="63"/>
    </row>
    <row r="102" spans="1:12" s="1" customFormat="1" ht="34.5" thickBot="1" x14ac:dyDescent="0.25">
      <c r="A102" s="28" t="s">
        <v>157</v>
      </c>
      <c r="B102" s="29" t="s">
        <v>239</v>
      </c>
      <c r="C102" s="56">
        <f t="shared" si="19"/>
        <v>136000</v>
      </c>
      <c r="D102" s="56">
        <f>D103+D106</f>
        <v>0</v>
      </c>
      <c r="E102" s="56">
        <f>E103+E106</f>
        <v>136000</v>
      </c>
      <c r="F102" s="56">
        <f t="shared" si="20"/>
        <v>68000</v>
      </c>
      <c r="G102" s="56">
        <f>G103+G106</f>
        <v>0</v>
      </c>
      <c r="H102" s="57">
        <f>H103+H106</f>
        <v>68000</v>
      </c>
    </row>
    <row r="103" spans="1:12" s="1" customFormat="1" ht="45" x14ac:dyDescent="0.2">
      <c r="A103" s="25" t="s">
        <v>158</v>
      </c>
      <c r="B103" s="26" t="s">
        <v>240</v>
      </c>
      <c r="C103" s="58">
        <f t="shared" si="19"/>
        <v>136000</v>
      </c>
      <c r="D103" s="58">
        <f>D105+D104</f>
        <v>0</v>
      </c>
      <c r="E103" s="58">
        <f>E105+E104</f>
        <v>136000</v>
      </c>
      <c r="F103" s="58">
        <f t="shared" si="20"/>
        <v>68000</v>
      </c>
      <c r="G103" s="58">
        <f>G105+G104</f>
        <v>0</v>
      </c>
      <c r="H103" s="58">
        <f>H105+H104</f>
        <v>68000</v>
      </c>
    </row>
    <row r="104" spans="1:12" s="1" customFormat="1" ht="56.25" x14ac:dyDescent="0.2">
      <c r="A104" s="25" t="s">
        <v>221</v>
      </c>
      <c r="B104" s="11" t="s">
        <v>241</v>
      </c>
      <c r="C104" s="58">
        <f t="shared" si="19"/>
        <v>136000</v>
      </c>
      <c r="D104" s="59"/>
      <c r="E104" s="59">
        <v>136000</v>
      </c>
      <c r="F104" s="58">
        <f t="shared" si="20"/>
        <v>68000</v>
      </c>
      <c r="G104" s="59">
        <v>0</v>
      </c>
      <c r="H104" s="59">
        <v>68000</v>
      </c>
    </row>
    <row r="105" spans="1:12" s="1" customFormat="1" ht="56.25" hidden="1" x14ac:dyDescent="0.2">
      <c r="A105" s="10" t="s">
        <v>216</v>
      </c>
      <c r="B105" s="11" t="s">
        <v>215</v>
      </c>
      <c r="C105" s="60">
        <f t="shared" si="19"/>
        <v>0</v>
      </c>
      <c r="D105" s="61">
        <v>0</v>
      </c>
      <c r="E105" s="61"/>
      <c r="F105" s="60">
        <f t="shared" si="20"/>
        <v>0</v>
      </c>
      <c r="G105" s="61"/>
      <c r="H105" s="61"/>
    </row>
    <row r="106" spans="1:12" s="1" customFormat="1" ht="12.75" x14ac:dyDescent="0.2">
      <c r="A106" s="10" t="s">
        <v>159</v>
      </c>
      <c r="B106" s="11" t="s">
        <v>242</v>
      </c>
      <c r="C106" s="60">
        <f t="shared" ref="C106:C114" si="21">E106-D106</f>
        <v>0</v>
      </c>
      <c r="D106" s="60">
        <f>D107</f>
        <v>0</v>
      </c>
      <c r="E106" s="60">
        <f>E107</f>
        <v>0</v>
      </c>
      <c r="F106" s="60">
        <f t="shared" ref="F106:F114" si="22">H106-G106</f>
        <v>0</v>
      </c>
      <c r="G106" s="60">
        <f>G107</f>
        <v>0</v>
      </c>
      <c r="H106" s="60"/>
    </row>
    <row r="107" spans="1:12" s="1" customFormat="1" ht="13.5" thickBot="1" x14ac:dyDescent="0.25">
      <c r="A107" s="32" t="s">
        <v>160</v>
      </c>
      <c r="B107" s="33" t="s">
        <v>243</v>
      </c>
      <c r="C107" s="62">
        <f t="shared" si="21"/>
        <v>0</v>
      </c>
      <c r="D107" s="63"/>
      <c r="E107" s="63"/>
      <c r="F107" s="62">
        <f t="shared" si="22"/>
        <v>0</v>
      </c>
      <c r="G107" s="63"/>
      <c r="H107" s="63"/>
    </row>
    <row r="108" spans="1:12" s="1" customFormat="1" ht="13.5" thickBot="1" x14ac:dyDescent="0.25">
      <c r="A108" s="28" t="s">
        <v>161</v>
      </c>
      <c r="B108" s="29" t="s">
        <v>244</v>
      </c>
      <c r="C108" s="56">
        <f t="shared" si="21"/>
        <v>0</v>
      </c>
      <c r="D108" s="56">
        <f>D109+D111+D115+D117+D119+D113</f>
        <v>7850768.6299999999</v>
      </c>
      <c r="E108" s="56">
        <f>E109+E111+E115+E117+E119+E113</f>
        <v>7850768.6299999999</v>
      </c>
      <c r="F108" s="56">
        <f>H108-G108</f>
        <v>0</v>
      </c>
      <c r="G108" s="56">
        <f>G109+G111+G115+G117+G119+G113</f>
        <v>4621693.63</v>
      </c>
      <c r="H108" s="57">
        <f>H109+H111+H115+H117+H119+H113</f>
        <v>4621693.63</v>
      </c>
    </row>
    <row r="109" spans="1:12" s="1" customFormat="1" ht="67.5" hidden="1" x14ac:dyDescent="0.2">
      <c r="A109" s="25" t="s">
        <v>162</v>
      </c>
      <c r="B109" s="26" t="s">
        <v>163</v>
      </c>
      <c r="C109" s="58">
        <f t="shared" si="21"/>
        <v>0</v>
      </c>
      <c r="D109" s="58">
        <f>D110</f>
        <v>0</v>
      </c>
      <c r="E109" s="58">
        <f>E110</f>
        <v>0</v>
      </c>
      <c r="F109" s="58">
        <f t="shared" si="22"/>
        <v>0</v>
      </c>
      <c r="G109" s="58">
        <f>G110</f>
        <v>0</v>
      </c>
      <c r="H109" s="58">
        <f>H110</f>
        <v>0</v>
      </c>
    </row>
    <row r="110" spans="1:12" s="1" customFormat="1" ht="46.5" hidden="1" customHeight="1" x14ac:dyDescent="0.2">
      <c r="A110" s="10" t="s">
        <v>164</v>
      </c>
      <c r="B110" s="11" t="s">
        <v>165</v>
      </c>
      <c r="C110" s="60">
        <f t="shared" si="21"/>
        <v>0</v>
      </c>
      <c r="D110" s="61"/>
      <c r="E110" s="61"/>
      <c r="F110" s="60">
        <f t="shared" si="22"/>
        <v>0</v>
      </c>
      <c r="G110" s="61"/>
      <c r="H110" s="61"/>
    </row>
    <row r="111" spans="1:12" s="1" customFormat="1" ht="69.75" customHeight="1" x14ac:dyDescent="0.2">
      <c r="A111" s="10" t="s">
        <v>166</v>
      </c>
      <c r="B111" s="11" t="s">
        <v>245</v>
      </c>
      <c r="C111" s="60">
        <f t="shared" si="21"/>
        <v>0</v>
      </c>
      <c r="D111" s="60">
        <f>D112</f>
        <v>279700</v>
      </c>
      <c r="E111" s="60">
        <f>E112</f>
        <v>279700</v>
      </c>
      <c r="F111" s="60">
        <f t="shared" si="22"/>
        <v>0</v>
      </c>
      <c r="G111" s="60">
        <f>G112</f>
        <v>139900</v>
      </c>
      <c r="H111" s="60">
        <f>H112</f>
        <v>139900</v>
      </c>
    </row>
    <row r="112" spans="1:12" s="1" customFormat="1" ht="78.75" x14ac:dyDescent="0.2">
      <c r="A112" s="10" t="s">
        <v>222</v>
      </c>
      <c r="B112" s="11" t="s">
        <v>246</v>
      </c>
      <c r="C112" s="60">
        <f t="shared" si="21"/>
        <v>0</v>
      </c>
      <c r="D112" s="61">
        <v>279700</v>
      </c>
      <c r="E112" s="61">
        <v>279700</v>
      </c>
      <c r="F112" s="60"/>
      <c r="G112" s="61">
        <v>139900</v>
      </c>
      <c r="H112" s="61">
        <v>139900</v>
      </c>
    </row>
    <row r="113" spans="1:11" s="1" customFormat="1" ht="56.25" hidden="1" x14ac:dyDescent="0.2">
      <c r="A113" s="8" t="s">
        <v>195</v>
      </c>
      <c r="B113" s="9" t="s">
        <v>194</v>
      </c>
      <c r="C113" s="60">
        <f t="shared" si="21"/>
        <v>0</v>
      </c>
      <c r="D113" s="60">
        <f>D114</f>
        <v>0</v>
      </c>
      <c r="E113" s="60">
        <f>E114</f>
        <v>0</v>
      </c>
      <c r="F113" s="60">
        <f t="shared" si="22"/>
        <v>0</v>
      </c>
      <c r="G113" s="60">
        <f>G114</f>
        <v>0</v>
      </c>
      <c r="H113" s="60">
        <f>H114</f>
        <v>0</v>
      </c>
    </row>
    <row r="114" spans="1:11" s="1" customFormat="1" ht="45" hidden="1" x14ac:dyDescent="0.2">
      <c r="A114" s="8" t="s">
        <v>196</v>
      </c>
      <c r="B114" s="9" t="s">
        <v>214</v>
      </c>
      <c r="C114" s="60">
        <f t="shared" si="21"/>
        <v>0</v>
      </c>
      <c r="D114" s="61"/>
      <c r="E114" s="61"/>
      <c r="F114" s="60">
        <f t="shared" si="22"/>
        <v>0</v>
      </c>
      <c r="G114" s="61"/>
      <c r="H114" s="61"/>
    </row>
    <row r="115" spans="1:11" s="1" customFormat="1" ht="78.75" x14ac:dyDescent="0.2">
      <c r="A115" s="10" t="s">
        <v>225</v>
      </c>
      <c r="B115" s="11" t="s">
        <v>247</v>
      </c>
      <c r="C115" s="60">
        <f t="shared" ref="C115:C125" si="23">E115-D115</f>
        <v>0</v>
      </c>
      <c r="D115" s="60">
        <f>D116</f>
        <v>0</v>
      </c>
      <c r="E115" s="60">
        <f>E116</f>
        <v>0</v>
      </c>
      <c r="F115" s="60">
        <f t="shared" ref="F115:F125" si="24">H115-G115</f>
        <v>0</v>
      </c>
      <c r="G115" s="60">
        <f>G116</f>
        <v>0</v>
      </c>
      <c r="H115" s="60">
        <f>H116</f>
        <v>0</v>
      </c>
    </row>
    <row r="116" spans="1:11" s="1" customFormat="1" ht="78" customHeight="1" x14ac:dyDescent="0.2">
      <c r="A116" s="10" t="s">
        <v>226</v>
      </c>
      <c r="B116" s="11" t="s">
        <v>248</v>
      </c>
      <c r="C116" s="60">
        <f t="shared" si="23"/>
        <v>0</v>
      </c>
      <c r="D116" s="61"/>
      <c r="E116" s="61"/>
      <c r="F116" s="60"/>
      <c r="G116" s="61"/>
      <c r="H116" s="61"/>
      <c r="K116" s="1" t="s">
        <v>228</v>
      </c>
    </row>
    <row r="117" spans="1:11" s="1" customFormat="1" ht="78.75" hidden="1" x14ac:dyDescent="0.2">
      <c r="A117" s="10" t="s">
        <v>167</v>
      </c>
      <c r="B117" s="11" t="s">
        <v>168</v>
      </c>
      <c r="C117" s="60">
        <f t="shared" si="23"/>
        <v>0</v>
      </c>
      <c r="D117" s="60">
        <f>D118</f>
        <v>0</v>
      </c>
      <c r="E117" s="60">
        <f>E118</f>
        <v>0</v>
      </c>
      <c r="F117" s="60">
        <f t="shared" si="24"/>
        <v>0</v>
      </c>
      <c r="G117" s="60">
        <f>G118</f>
        <v>0</v>
      </c>
      <c r="H117" s="60">
        <f>H118</f>
        <v>0</v>
      </c>
    </row>
    <row r="118" spans="1:11" s="1" customFormat="1" ht="56.25" hidden="1" x14ac:dyDescent="0.2">
      <c r="A118" s="10" t="s">
        <v>169</v>
      </c>
      <c r="B118" s="11" t="s">
        <v>170</v>
      </c>
      <c r="C118" s="60">
        <f t="shared" si="23"/>
        <v>0</v>
      </c>
      <c r="D118" s="61">
        <v>0</v>
      </c>
      <c r="E118" s="61"/>
      <c r="F118" s="60">
        <f t="shared" si="24"/>
        <v>0</v>
      </c>
      <c r="G118" s="61">
        <v>0</v>
      </c>
      <c r="H118" s="61"/>
    </row>
    <row r="119" spans="1:11" s="1" customFormat="1" ht="22.5" x14ac:dyDescent="0.2">
      <c r="A119" s="10" t="s">
        <v>171</v>
      </c>
      <c r="B119" s="11" t="s">
        <v>249</v>
      </c>
      <c r="C119" s="60">
        <f t="shared" si="23"/>
        <v>0</v>
      </c>
      <c r="D119" s="60">
        <f>D120</f>
        <v>7571068.6299999999</v>
      </c>
      <c r="E119" s="60">
        <f>E120</f>
        <v>7571068.6299999999</v>
      </c>
      <c r="F119" s="60">
        <f t="shared" si="24"/>
        <v>0</v>
      </c>
      <c r="G119" s="60">
        <f>G120</f>
        <v>4481793.63</v>
      </c>
      <c r="H119" s="60">
        <f>H120</f>
        <v>4481793.63</v>
      </c>
    </row>
    <row r="120" spans="1:11" s="1" customFormat="1" ht="23.25" thickBot="1" x14ac:dyDescent="0.25">
      <c r="A120" s="32" t="s">
        <v>172</v>
      </c>
      <c r="B120" s="33" t="s">
        <v>250</v>
      </c>
      <c r="C120" s="62">
        <f t="shared" si="23"/>
        <v>0</v>
      </c>
      <c r="D120" s="63">
        <v>7571068.6299999999</v>
      </c>
      <c r="E120" s="63">
        <v>7571068.6299999999</v>
      </c>
      <c r="F120" s="62"/>
      <c r="G120" s="63">
        <v>4481793.63</v>
      </c>
      <c r="H120" s="63">
        <v>4481793.63</v>
      </c>
    </row>
    <row r="121" spans="1:11" s="1" customFormat="1" ht="23.25" thickBot="1" x14ac:dyDescent="0.25">
      <c r="A121" s="28" t="s">
        <v>173</v>
      </c>
      <c r="B121" s="29" t="s">
        <v>262</v>
      </c>
      <c r="C121" s="56">
        <f t="shared" si="23"/>
        <v>0</v>
      </c>
      <c r="D121" s="56">
        <f>D122</f>
        <v>0</v>
      </c>
      <c r="E121" s="56">
        <f>E122</f>
        <v>0</v>
      </c>
      <c r="F121" s="56">
        <f t="shared" si="24"/>
        <v>0</v>
      </c>
      <c r="G121" s="56">
        <f>G122</f>
        <v>0</v>
      </c>
      <c r="H121" s="57">
        <f>H122</f>
        <v>0</v>
      </c>
    </row>
    <row r="122" spans="1:11" s="1" customFormat="1" ht="22.5" x14ac:dyDescent="0.2">
      <c r="A122" s="25" t="s">
        <v>174</v>
      </c>
      <c r="B122" s="26" t="s">
        <v>263</v>
      </c>
      <c r="C122" s="58">
        <f t="shared" si="23"/>
        <v>0</v>
      </c>
      <c r="D122" s="58">
        <f>D123</f>
        <v>0</v>
      </c>
      <c r="E122" s="58">
        <f>E123</f>
        <v>0</v>
      </c>
      <c r="F122" s="58">
        <f t="shared" si="24"/>
        <v>0</v>
      </c>
      <c r="G122" s="58">
        <f>G123</f>
        <v>0</v>
      </c>
      <c r="H122" s="58">
        <f>H123</f>
        <v>0</v>
      </c>
    </row>
    <row r="123" spans="1:11" s="1" customFormat="1" ht="67.5" x14ac:dyDescent="0.2">
      <c r="A123" s="32" t="s">
        <v>260</v>
      </c>
      <c r="B123" s="33" t="s">
        <v>261</v>
      </c>
      <c r="C123" s="62">
        <f t="shared" si="23"/>
        <v>0</v>
      </c>
      <c r="D123" s="63"/>
      <c r="E123" s="63"/>
      <c r="F123" s="62"/>
      <c r="G123" s="63"/>
      <c r="H123" s="63">
        <v>0</v>
      </c>
    </row>
    <row r="124" spans="1:11" s="1" customFormat="1" ht="22.5" hidden="1" customHeight="1" thickBot="1" x14ac:dyDescent="0.25">
      <c r="A124" s="28" t="s">
        <v>175</v>
      </c>
      <c r="B124" s="29" t="s">
        <v>176</v>
      </c>
      <c r="C124" s="30">
        <f t="shared" si="23"/>
        <v>0</v>
      </c>
      <c r="D124" s="30">
        <f>D125</f>
        <v>0</v>
      </c>
      <c r="E124" s="30">
        <f>E125</f>
        <v>0</v>
      </c>
      <c r="F124" s="30">
        <f t="shared" si="24"/>
        <v>0</v>
      </c>
      <c r="G124" s="30">
        <f>G125</f>
        <v>0</v>
      </c>
      <c r="H124" s="31">
        <f>H125</f>
        <v>0</v>
      </c>
    </row>
    <row r="125" spans="1:11" s="1" customFormat="1" ht="3.75" hidden="1" customHeight="1" x14ac:dyDescent="0.2">
      <c r="A125" s="25" t="s">
        <v>177</v>
      </c>
      <c r="B125" s="26" t="s">
        <v>178</v>
      </c>
      <c r="C125" s="27">
        <f t="shared" si="23"/>
        <v>0</v>
      </c>
      <c r="D125" s="34"/>
      <c r="E125" s="34"/>
      <c r="F125" s="27">
        <f t="shared" si="24"/>
        <v>0</v>
      </c>
      <c r="G125" s="34"/>
      <c r="H125" s="34"/>
    </row>
    <row r="128" spans="1:11" x14ac:dyDescent="0.2">
      <c r="A128" s="12" t="s">
        <v>227</v>
      </c>
      <c r="C128" s="15" t="s">
        <v>253</v>
      </c>
    </row>
    <row r="130" spans="1:3" x14ac:dyDescent="0.2">
      <c r="A130" s="66" t="s">
        <v>251</v>
      </c>
      <c r="C130" s="15" t="s">
        <v>254</v>
      </c>
    </row>
    <row r="151" spans="2:4" ht="18" x14ac:dyDescent="0.25">
      <c r="B151" s="64">
        <v>2022021610</v>
      </c>
      <c r="C151" s="65"/>
      <c r="D151" s="65">
        <v>2859561</v>
      </c>
    </row>
    <row r="152" spans="2:4" ht="18" x14ac:dyDescent="0.25">
      <c r="B152" s="64"/>
      <c r="C152" s="65"/>
      <c r="D152" s="65"/>
    </row>
  </sheetData>
  <sheetProtection selectLockedCells="1" selectUnlockedCells="1"/>
  <mergeCells count="4">
    <mergeCell ref="A1:H1"/>
    <mergeCell ref="A2:H2"/>
    <mergeCell ref="A3:H3"/>
    <mergeCell ref="A4:H4"/>
  </mergeCells>
  <phoneticPr fontId="0" type="noConversion"/>
  <pageMargins left="0.59055118110236227" right="0" top="0" bottom="0" header="0" footer="0"/>
  <pageSetup paperSize="9" scale="81" fitToHeight="5" orientation="portrait" blackAndWhite="1" r:id="rId1"/>
  <rowBreaks count="4" manualBreakCount="4">
    <brk id="33" max="7" man="1"/>
    <brk id="57" max="7" man="1"/>
    <brk id="87" max="7" man="1"/>
    <brk id="10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Сатышев Вячеслав</dc:creator>
  <cp:lastModifiedBy>Бухгалтер</cp:lastModifiedBy>
  <cp:lastPrinted>2024-07-01T11:24:28Z</cp:lastPrinted>
  <dcterms:created xsi:type="dcterms:W3CDTF">2014-02-01T07:57:51Z</dcterms:created>
  <dcterms:modified xsi:type="dcterms:W3CDTF">2024-07-01T11:25:40Z</dcterms:modified>
</cp:coreProperties>
</file>